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360" windowHeight="8175" activeTab="1"/>
  </bookViews>
  <sheets>
    <sheet name="..._ССР (7)" sheetId="6" r:id="rId1"/>
    <sheet name="Э0810266 Форма 4" sheetId="4" r:id="rId2"/>
    <sheet name="ДВ" sheetId="5" r:id="rId3"/>
  </sheets>
  <definedNames>
    <definedName name="Excel_BuiltIn_Print_Titles_1" localSheetId="0">#REF!</definedName>
    <definedName name="Excel_BuiltIn_Print_Titles_1">#REF!</definedName>
    <definedName name="_xlnm.Print_Titles" localSheetId="2">ДВ!$15:$15</definedName>
    <definedName name="_xlnm.Print_Titles" localSheetId="1">'Э0810266 Форма 4'!$21:$21</definedName>
    <definedName name="_xlnm.Print_Area" localSheetId="2">ДВ!$A:$E</definedName>
    <definedName name="_xlnm.Print_Area" localSheetId="1">'Э0810266 Форма 4'!$A:$G</definedName>
  </definedNames>
  <calcPr calcId="125725"/>
</workbook>
</file>

<file path=xl/calcChain.xml><?xml version="1.0" encoding="utf-8"?>
<calcChain xmlns="http://schemas.openxmlformats.org/spreadsheetml/2006/main">
  <c r="G18" i="6"/>
  <c r="D19"/>
  <c r="E19"/>
  <c r="E20" s="1"/>
  <c r="E24" s="1"/>
  <c r="E26" s="1"/>
  <c r="E28" s="1"/>
  <c r="E29" s="1"/>
  <c r="E30" s="1"/>
  <c r="E34" s="1"/>
  <c r="G19"/>
  <c r="G20" s="1"/>
  <c r="D20"/>
  <c r="D24" s="1"/>
  <c r="D26" s="1"/>
  <c r="D28" s="1"/>
  <c r="D23"/>
  <c r="G23" s="1"/>
  <c r="G28" l="1"/>
  <c r="D29"/>
  <c r="G24"/>
  <c r="G26" s="1"/>
  <c r="D30" l="1"/>
  <c r="G29"/>
  <c r="D34" l="1"/>
  <c r="G30"/>
  <c r="F32" s="1"/>
  <c r="G34" l="1"/>
  <c r="F4" s="1"/>
  <c r="G32"/>
  <c r="G33" s="1"/>
  <c r="F33"/>
  <c r="F34" s="1"/>
  <c r="F6" s="1"/>
</calcChain>
</file>

<file path=xl/sharedStrings.xml><?xml version="1.0" encoding="utf-8"?>
<sst xmlns="http://schemas.openxmlformats.org/spreadsheetml/2006/main" count="271" uniqueCount="156">
  <si>
    <t>НДЦС РК 8.01-08-2022</t>
  </si>
  <si>
    <t>Форма 4*</t>
  </si>
  <si>
    <t>Наименование стройки</t>
  </si>
  <si>
    <t>Карагандинская область, г. Балхаш</t>
  </si>
  <si>
    <t>Наименование объекта</t>
  </si>
  <si>
    <t>Локальная смета № 081026</t>
  </si>
  <si>
    <t>(Локальный сметный расчет)</t>
  </si>
  <si>
    <t xml:space="preserve">на </t>
  </si>
  <si>
    <t>Вывоз несанкционирваног негабаритого мусора</t>
  </si>
  <si>
    <t>(наименование работ и затрат)</t>
  </si>
  <si>
    <t xml:space="preserve">Основание: 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</si>
  <si>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</si>
  <si>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</si>
  <si>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</si>
  <si>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</si>
  <si>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</si>
  <si>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ценах июля 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</si>
  <si>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</si>
  <si>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</si>
  <si>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</si>
  <si>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</si>
  <si>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</si>
  <si>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</si>
  <si>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</si>
  <si>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</si>
  <si>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</si>
  <si>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</si>
  <si>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</si>
  <si>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</si>
  <si>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</si>
  <si>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</si>
  <si>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перевозки</t>
  </si>
  <si>
    <t>прочие затраты</t>
  </si>
  <si>
    <t>нормативная трудоемкость</t>
  </si>
  <si>
    <t>чел.-ч</t>
  </si>
  <si>
    <r>
      <rPr>
        <b/>
        <sz val="10"/>
        <rFont val="Times New Roman"/>
        <charset val="204"/>
      </rPr>
      <t>1250-1604-0801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СН СТР РК</t>
    </r>
  </si>
  <si>
    <t>Погрузка вручную мусора на транспортные средства</t>
  </si>
  <si>
    <t>т</t>
  </si>
  <si>
    <t>Кзтр и Кэм=1,09</t>
  </si>
  <si>
    <t>1.1</t>
  </si>
  <si>
    <t>1.1.1</t>
  </si>
  <si>
    <t>010-0120</t>
  </si>
  <si>
    <t>Затраты труда рабочих (средний разряд работы 2). Работы по текущему ремонту</t>
  </si>
  <si>
    <t>1.2</t>
  </si>
  <si>
    <t>1.2.1</t>
  </si>
  <si>
    <t>331-101-0201</t>
  </si>
  <si>
    <t>Автомобили бортовые, грузопассажирские грузоподъёмностью до 1,5 т</t>
  </si>
  <si>
    <t>маш.-ч</t>
  </si>
  <si>
    <t>в т.ч. затраты труда машинистов, экипаж 1</t>
  </si>
  <si>
    <r>
      <rPr>
        <b/>
        <sz val="10"/>
        <rFont val="Times New Roman"/>
        <charset val="204"/>
      </rPr>
      <t>1250-1604-0804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СН СТР РК</t>
    </r>
  </si>
  <si>
    <t>Погрузка мусора автопогрузчиком в автомобиль-самосвал на высоту свыше 2 м</t>
  </si>
  <si>
    <t>2.1</t>
  </si>
  <si>
    <t>2.1.1</t>
  </si>
  <si>
    <t>2.2</t>
  </si>
  <si>
    <t>2.2.1</t>
  </si>
  <si>
    <t>332-101-0100</t>
  </si>
  <si>
    <t>Автомобили-самосвалы общестроительные (дорожные)</t>
  </si>
  <si>
    <t>2.2.2</t>
  </si>
  <si>
    <t>314-503-0401</t>
  </si>
  <si>
    <t>Мини-погрузчик на колесном ходу в комплекте с основным погрузочным ковшом, грузоподъёмность до 1 т</t>
  </si>
  <si>
    <r>
      <rPr>
        <b/>
        <sz val="10"/>
        <rFont val="Times New Roman"/>
        <charset val="204"/>
      </rPr>
      <t>1147-0101-0104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</si>
  <si>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t>Очистка от мусора участка вручную</t>
  </si>
  <si>
    <t>м²</t>
  </si>
  <si>
    <t>Кзтр и Кэм=1,12</t>
  </si>
  <si>
    <t>3.1</t>
  </si>
  <si>
    <t>3.1.1</t>
  </si>
  <si>
    <t>006-0120</t>
  </si>
  <si>
    <t>Затраты труда рабочих (средний разряд работы 2). Специальные работы в грунтах, работы по устройству конструкций башенного и мачтового типа, промышленных печей и труб</t>
  </si>
  <si>
    <r>
      <rPr>
        <b/>
        <sz val="10"/>
        <rFont val="Times New Roman"/>
        <charset val="204"/>
      </rPr>
      <t>412-102-0217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</si>
  <si>
    <t>Перевозка строительных грузов самосвалами вне населенных пунктов. Грузоподъемность свыше 10 т. (осевая нагрузка до 8 тонн) Расстояние перевозки свыше 20 до 30 км</t>
  </si>
  <si>
    <t>т·км</t>
  </si>
  <si>
    <r>
      <rPr>
        <b/>
        <sz val="10"/>
        <rFont val="Times New Roman"/>
        <charset val="204"/>
      </rPr>
      <t>1101-0203-0103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Изм. и доп. вып. 47</t>
    </r>
  </si>
  <si>
    <t>Разработка мусора бульдозером, мощность 96 кВт(130 л.с.), при перемещении грунта до 10 м, группа грунта 3</t>
  </si>
  <si>
    <t>м³ грунта</t>
  </si>
  <si>
    <t>5.1</t>
  </si>
  <si>
    <t>5.1.1</t>
  </si>
  <si>
    <t>311-101-0102</t>
  </si>
  <si>
    <t>Бульдозеры-рыхлители на гусеничном ходу, легкого класса мощностью свыше 66 до 96 кВт, массой свыше 8,5 до 14 т</t>
  </si>
  <si>
    <r>
      <rPr>
        <b/>
        <sz val="10"/>
        <rFont val="Times New Roman"/>
        <charset val="204"/>
      </rPr>
      <t>1101-0203-0206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Изм. и доп. вып. 47</t>
    </r>
  </si>
  <si>
    <t>Засыпка бульдозером траншеи или котлована, мощность 121 кВт (165 л.с.), при перемещении грунта до 5 м, группа грунта 3</t>
  </si>
  <si>
    <t>6.1</t>
  </si>
  <si>
    <t>6.1.1</t>
  </si>
  <si>
    <t>311-101-0201</t>
  </si>
  <si>
    <t>Бульдозеры-рыхлители на гусеничном ходу, среднего класса мощностью свыше 96 до 140 кВт, массой свыше 14,0 до 18,5 т</t>
  </si>
  <si>
    <r>
      <rPr>
        <b/>
        <sz val="10"/>
        <rFont val="Times New Roman"/>
        <charset val="204"/>
      </rPr>
      <t>1101-0203-0401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Изм. и доп. вып. 47</t>
    </r>
  </si>
  <si>
    <t>Планировка площади бульдозером, мощность до 132 кВт (до 180 л с)</t>
  </si>
  <si>
    <t>м² спланированной поверхности за проход бульдозера</t>
  </si>
  <si>
    <t>1101-192 Кэм=1,48, Кзтм=1,48</t>
  </si>
  <si>
    <t>При окончательной планировке поверхности бульдозером по нивелировочным отметкам, применять Кэм=1,48, Кзтм=1,48</t>
  </si>
  <si>
    <t>7.1</t>
  </si>
  <si>
    <t>7.1.1</t>
  </si>
  <si>
    <r>
      <rPr>
        <b/>
        <sz val="9"/>
        <rFont val="Times New Roman"/>
        <charset val="204"/>
      </rPr>
      <t>ТОО BioEcoService SBA</t>
    </r>
  </si>
  <si>
    <t>Плата за захоронение мусора</t>
  </si>
  <si>
    <t>тн</t>
  </si>
  <si>
    <t>Составил</t>
  </si>
  <si>
    <t>(должность, подпись, расшифровка подписи)</t>
  </si>
  <si>
    <t>Проверил</t>
  </si>
  <si>
    <t>Татарчук Е.Н.</t>
  </si>
  <si>
    <t>Комиссия в составе</t>
  </si>
  <si>
    <t>Наименование работ</t>
  </si>
  <si>
    <t>№ п/п</t>
  </si>
  <si>
    <t>на</t>
  </si>
  <si>
    <t>ДЕФЕКТНАЯ ВЕДОМОСТЬ</t>
  </si>
  <si>
    <t>Д0 АВС</t>
  </si>
  <si>
    <t>____________</t>
  </si>
  <si>
    <t>"Утверждаю"</t>
  </si>
  <si>
    <t>должность, подпись (инициалы, фамилия)</t>
  </si>
  <si>
    <t>ИТОГО ПО СВОДНОМУ СМЕТНОМУ РАСЧЕТУ СТОИМОСТИ СТРОИТЕЛЬСТВА</t>
  </si>
  <si>
    <t>--</t>
  </si>
  <si>
    <t>Итого налог на добавленную стоимость</t>
  </si>
  <si>
    <t>НДС на I квартал 2026 г. - 16%</t>
  </si>
  <si>
    <t>Налоговый кодекс РК</t>
  </si>
  <si>
    <t>Расчет налога на добавленную стоимость в прогнозных ценах по кварталам строительства:</t>
  </si>
  <si>
    <t>- в том числе на 2026 г.</t>
  </si>
  <si>
    <t>8</t>
  </si>
  <si>
    <t>Итого по части II в прогнозных ценах:</t>
  </si>
  <si>
    <t>на III квартал 2026 г., доля - 100 %, к - 1,0431</t>
  </si>
  <si>
    <t>НДЦС РК 8.04-07-2026, таблица 2, разд. 2</t>
  </si>
  <si>
    <t>7</t>
  </si>
  <si>
    <t>Пересчет итогов по кварталам с учетом коэффициента (индекса)</t>
  </si>
  <si>
    <t>в том числе на III квартал 2026 г., доля - 100 %</t>
  </si>
  <si>
    <t>6</t>
  </si>
  <si>
    <t>Распределение итога по части II в сметных ценах по кварталам:</t>
  </si>
  <si>
    <t>Итого по части II в сметных ценах:</t>
  </si>
  <si>
    <t>Сметная прибыль 5%</t>
  </si>
  <si>
    <t>НДЦС РК 8.01-08-2022 пункт 8.2.65.2</t>
  </si>
  <si>
    <t>4</t>
  </si>
  <si>
    <t>Глава 8. Затраты на организацию и управление строительством</t>
  </si>
  <si>
    <t>ИТОГО ПО ГЛАВАМ 1-7</t>
  </si>
  <si>
    <t>Всего по главе</t>
  </si>
  <si>
    <t>Вывоз и рекультивация несанкционированного мусора на 2026г</t>
  </si>
  <si>
    <t>2</t>
  </si>
  <si>
    <t>Глава 2. Основные объекты строительства</t>
  </si>
  <si>
    <t>Прочих работ и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</si>
  <si>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</si>
  <si>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</si>
  <si>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</si>
  <si>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</si>
  <si>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глав, объектов, работ и затрат</t>
  </si>
  <si>
    <t>Номера смет и расчетов, иные документы</t>
  </si>
  <si>
    <t>№
п/п</t>
  </si>
  <si>
    <t>в ценах на 01.07.2026 г.</t>
  </si>
  <si>
    <t>(наименование стройки)</t>
  </si>
  <si>
    <t>Карагандинская область,город Балхаш, Вывоз и рекультивация несанкционированного мусора</t>
  </si>
  <si>
    <t>СВОДНЫЙ СМЕТНЫЙ РАСЧЕТ СТОИМОСТИ СТРОИТЕЛЬСТВА</t>
  </si>
  <si>
    <t>(ссылка на документ об утверждении)</t>
  </si>
  <si>
    <t>тыс.тнг.</t>
  </si>
  <si>
    <t>налог на добавленную стоимость</t>
  </si>
  <si>
    <t>в том числе:</t>
  </si>
  <si>
    <t>Сметный расчет стоимости строительства в сумме</t>
  </si>
  <si>
    <t>Руководитель ___________________________Бекмагамбетов Б.Б.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</si>
  <si>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</si>
  <si>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 xml:space="preserve"> Государственное учреждение "Отдел жилищно-коммунального хозяйства, пассажирского транспорта и автомобильных дорог города Балхаша"</t>
  </si>
  <si>
    <t>Заказчик</t>
  </si>
  <si>
    <t xml:space="preserve">Форма 1 </t>
  </si>
  <si>
    <t>Вывоз и рекультивация несанкционированного мусора</t>
  </si>
</sst>
</file>

<file path=xl/styles.xml><?xml version="1.0" encoding="utf-8"?>
<styleSheet xmlns="http://schemas.openxmlformats.org/spreadsheetml/2006/main">
  <numFmts count="11">
    <numFmt numFmtId="164" formatCode="##0"/>
    <numFmt numFmtId="165" formatCode="#\ ##0.###"/>
    <numFmt numFmtId="166" formatCode="##0.###"/>
    <numFmt numFmtId="167" formatCode="#\ ###\ ##0"/>
    <numFmt numFmtId="168" formatCode="#\ ##0"/>
    <numFmt numFmtId="169" formatCode="##0.######"/>
    <numFmt numFmtId="170" formatCode="##0.##"/>
    <numFmt numFmtId="171" formatCode="##0.#####"/>
    <numFmt numFmtId="172" formatCode="##0.####"/>
    <numFmt numFmtId="173" formatCode="#,##0.0##"/>
    <numFmt numFmtId="174" formatCode="#,##0.0####"/>
  </numFmts>
  <fonts count="38">
    <font>
      <sz val="11"/>
      <color theme="1"/>
      <name val="Calibri"/>
      <family val="2"/>
      <scheme val="minor"/>
    </font>
    <font>
      <sz val="10"/>
      <color rgb="FF000000"/>
      <name val="Arial"/>
      <charset val="1"/>
    </font>
    <font>
      <b/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i/>
      <sz val="9"/>
      <color rgb="FF808080"/>
      <name val="Times New Roman"/>
      <charset val="204"/>
    </font>
    <font>
      <sz val="9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9"/>
      <color rgb="FF555555"/>
      <name val="Times New Roman"/>
      <charset val="204"/>
    </font>
    <font>
      <b/>
      <sz val="9"/>
      <name val="Times New Roman"/>
      <charset val="204"/>
    </font>
    <font>
      <i/>
      <sz val="10"/>
      <color rgb="FF7F7F7F"/>
      <name val="Times New Roman"/>
      <charset val="204"/>
    </font>
    <font>
      <i/>
      <sz val="9"/>
      <color rgb="FF7F7F7F"/>
      <name val="Times New Roman"/>
      <charset val="204"/>
    </font>
    <font>
      <b/>
      <sz val="12"/>
      <color rgb="FF000000"/>
      <name val="Times New Roman"/>
      <charset val="204"/>
    </font>
    <font>
      <sz val="10"/>
      <name val="Times New Roman Cyr"/>
      <family val="1"/>
      <charset val="204"/>
    </font>
    <font>
      <i/>
      <sz val="8"/>
      <color rgb="FF808080"/>
      <name val="Times New Roman Cyr"/>
      <charset val="204"/>
    </font>
    <font>
      <b/>
      <sz val="10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u/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b/>
      <sz val="10"/>
      <name val="Times New Roman Cyr"/>
      <charset val="204"/>
    </font>
    <font>
      <sz val="10"/>
      <color rgb="FF808080"/>
      <name val="Times New Roman Cyr"/>
      <family val="1"/>
      <charset val="204"/>
    </font>
    <font>
      <sz val="10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CCFFFF"/>
        <bgColor rgb="FFCCFFFF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6" fillId="0" borderId="0"/>
    <xf numFmtId="0" fontId="1" fillId="0" borderId="0"/>
    <xf numFmtId="0" fontId="37" fillId="0" borderId="0"/>
  </cellStyleXfs>
  <cellXfs count="190">
    <xf numFmtId="0" fontId="0" fillId="0" borderId="0" xfId="0"/>
    <xf numFmtId="0" fontId="1" fillId="0" borderId="0" xfId="0" applyFont="1" applyProtection="1">
      <protection locked="0" hidden="1"/>
    </xf>
    <xf numFmtId="0" fontId="3" fillId="0" borderId="0" xfId="0" applyFont="1" applyProtection="1">
      <protection locked="0" hidden="1"/>
    </xf>
    <xf numFmtId="0" fontId="6" fillId="0" borderId="0" xfId="0" applyFont="1" applyAlignment="1" applyProtection="1">
      <alignment vertical="top"/>
      <protection locked="0" hidden="1"/>
    </xf>
    <xf numFmtId="0" fontId="7" fillId="0" borderId="0" xfId="0" applyFont="1" applyAlignment="1" applyProtection="1">
      <alignment horizontal="right" vertical="top"/>
      <protection locked="0" hidden="1"/>
    </xf>
    <xf numFmtId="0" fontId="8" fillId="0" borderId="0" xfId="0" applyFont="1" applyAlignment="1" applyProtection="1">
      <alignment horizontal="right" vertical="top" wrapText="1"/>
      <protection locked="0" hidden="1"/>
    </xf>
    <xf numFmtId="0" fontId="9" fillId="0" borderId="0" xfId="0" applyFont="1" applyAlignment="1" applyProtection="1">
      <alignment vertical="top"/>
      <protection locked="0" hidden="1"/>
    </xf>
    <xf numFmtId="0" fontId="10" fillId="0" borderId="0" xfId="0" applyFont="1" applyAlignment="1" applyProtection="1">
      <alignment vertical="top" wrapText="1"/>
      <protection locked="0" hidden="1"/>
    </xf>
    <xf numFmtId="0" fontId="3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horizontal="right" vertical="top"/>
      <protection locked="0" hidden="1"/>
    </xf>
    <xf numFmtId="0" fontId="3" fillId="0" borderId="2" xfId="0" applyFont="1" applyBorder="1" applyAlignment="1" applyProtection="1">
      <alignment vertical="center" wrapText="1"/>
      <protection locked="0" hidden="1"/>
    </xf>
    <xf numFmtId="0" fontId="11" fillId="0" borderId="0" xfId="0" applyFont="1" applyAlignment="1" applyProtection="1">
      <alignment horizontal="center" vertical="top"/>
      <protection locked="0" hidden="1"/>
    </xf>
    <xf numFmtId="0" fontId="4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indent="1"/>
      <protection locked="0" hidden="1"/>
    </xf>
    <xf numFmtId="0" fontId="3" fillId="0" borderId="0" xfId="0" applyFont="1" applyAlignment="1" applyProtection="1">
      <alignment horizontal="center" vertical="top"/>
      <protection locked="0" hidden="1"/>
    </xf>
    <xf numFmtId="0" fontId="3" fillId="0" borderId="0" xfId="0" applyFont="1" applyAlignment="1" applyProtection="1">
      <alignment horizontal="left" vertical="top"/>
      <protection locked="0" hidden="1"/>
    </xf>
    <xf numFmtId="165" fontId="3" fillId="0" borderId="0" xfId="0" applyNumberFormat="1" applyFont="1" applyAlignment="1" applyProtection="1">
      <alignment horizontal="right" vertical="top" shrinkToFit="1"/>
      <protection locked="0" hidden="1"/>
    </xf>
    <xf numFmtId="166" fontId="3" fillId="0" borderId="0" xfId="0" applyNumberFormat="1" applyFont="1" applyAlignment="1" applyProtection="1">
      <alignment horizontal="right" vertical="top" shrinkToFit="1"/>
      <protection locked="0" hidden="1"/>
    </xf>
    <xf numFmtId="0" fontId="13" fillId="2" borderId="1" xfId="0" applyFont="1" applyFill="1" applyBorder="1" applyAlignment="1" applyProtection="1">
      <alignment horizontal="center" vertical="center" wrapText="1"/>
      <protection locked="0" hidden="1"/>
    </xf>
    <xf numFmtId="0" fontId="3" fillId="2" borderId="1" xfId="0" applyFont="1" applyFill="1" applyBorder="1" applyAlignment="1" applyProtection="1">
      <alignment horizontal="center" vertical="center" wrapText="1"/>
      <protection locked="0" hidden="1"/>
    </xf>
    <xf numFmtId="0" fontId="3" fillId="2" borderId="5" xfId="0" applyFont="1" applyFill="1" applyBorder="1" applyAlignment="1" applyProtection="1">
      <alignment horizontal="center" vertical="center" wrapText="1"/>
      <protection locked="0" hidden="1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4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Protection="1">
      <protection locked="0" hidden="1"/>
    </xf>
    <xf numFmtId="0" fontId="4" fillId="3" borderId="7" xfId="0" applyFont="1" applyFill="1" applyBorder="1" applyAlignment="1" applyProtection="1">
      <alignment horizontal="center" vertical="center"/>
      <protection locked="0" hidden="1"/>
    </xf>
    <xf numFmtId="0" fontId="4" fillId="3" borderId="7" xfId="0" applyFont="1" applyFill="1" applyBorder="1" applyAlignment="1" applyProtection="1">
      <alignment horizontal="center" vertical="center" wrapText="1"/>
      <protection locked="0" hidden="1"/>
    </xf>
    <xf numFmtId="0" fontId="4" fillId="3" borderId="8" xfId="0" applyFont="1" applyFill="1" applyBorder="1" applyAlignment="1" applyProtection="1">
      <alignment horizontal="left" vertical="top" wrapText="1"/>
      <protection locked="0" hidden="1"/>
    </xf>
    <xf numFmtId="0" fontId="4" fillId="3" borderId="7" xfId="0" applyFont="1" applyFill="1" applyBorder="1" applyAlignment="1" applyProtection="1">
      <alignment horizontal="right" vertical="center" shrinkToFit="1"/>
      <protection locked="0" hidden="1"/>
    </xf>
    <xf numFmtId="167" fontId="4" fillId="3" borderId="7" xfId="0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9" xfId="0" applyFont="1" applyBorder="1" applyAlignment="1" applyProtection="1">
      <alignment horizontal="center" vertical="center"/>
      <protection locked="0"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15" fillId="0" borderId="10" xfId="0" applyFont="1" applyBorder="1" applyAlignment="1" applyProtection="1">
      <alignment horizontal="left" vertical="top" wrapText="1" indent="1"/>
      <protection locked="0" hidden="1"/>
    </xf>
    <xf numFmtId="0" fontId="15" fillId="0" borderId="9" xfId="0" applyFont="1" applyBorder="1" applyAlignment="1" applyProtection="1">
      <alignment horizontal="center" vertical="center" wrapText="1"/>
      <protection locked="0" hidden="1"/>
    </xf>
    <xf numFmtId="0" fontId="15" fillId="0" borderId="9" xfId="0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horizontal="left" vertical="top" wrapText="1" indent="1"/>
      <protection locked="0" hidden="1"/>
    </xf>
    <xf numFmtId="0" fontId="3" fillId="0" borderId="9" xfId="0" applyFont="1" applyBorder="1" applyAlignment="1" applyProtection="1">
      <alignment horizontal="right" vertical="center" shrinkToFit="1"/>
      <protection locked="0" hidden="1"/>
    </xf>
    <xf numFmtId="167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15" fillId="0" borderId="10" xfId="0" applyFont="1" applyBorder="1" applyAlignment="1" applyProtection="1">
      <alignment horizontal="left" vertical="top" wrapText="1" indent="2"/>
      <protection locked="0" hidden="1"/>
    </xf>
    <xf numFmtId="167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8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vertical="center"/>
      <protection locked="0" hidden="1"/>
    </xf>
    <xf numFmtId="0" fontId="3" fillId="0" borderId="11" xfId="0" applyFont="1" applyBorder="1" applyAlignment="1" applyProtection="1">
      <alignment vertical="center"/>
      <protection locked="0" hidden="1"/>
    </xf>
    <xf numFmtId="0" fontId="3" fillId="0" borderId="12" xfId="0" applyFont="1" applyBorder="1" applyAlignment="1" applyProtection="1">
      <alignment vertical="center"/>
      <protection locked="0" hidden="1"/>
    </xf>
    <xf numFmtId="164" fontId="4" fillId="0" borderId="13" xfId="0" applyNumberFormat="1" applyFont="1" applyBorder="1" applyAlignment="1" applyProtection="1">
      <alignment horizontal="center" vertical="center"/>
      <protection locked="0" hidden="1"/>
    </xf>
    <xf numFmtId="0" fontId="4" fillId="0" borderId="13" xfId="0" applyFont="1" applyBorder="1" applyAlignment="1" applyProtection="1">
      <alignment horizontal="center" vertical="center" wrapText="1"/>
      <protection locked="0" hidden="1"/>
    </xf>
    <xf numFmtId="0" fontId="4" fillId="0" borderId="14" xfId="0" applyFont="1" applyBorder="1" applyAlignment="1" applyProtection="1">
      <alignment horizontal="left" vertical="top" wrapText="1"/>
      <protection locked="0" hidden="1"/>
    </xf>
    <xf numFmtId="164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168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167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0" fontId="18" fillId="0" borderId="15" xfId="0" applyFont="1" applyBorder="1" applyAlignment="1" applyProtection="1">
      <alignment horizontal="center" vertical="center"/>
      <protection locked="0" hidden="1"/>
    </xf>
    <xf numFmtId="0" fontId="18" fillId="0" borderId="15" xfId="0" applyFont="1" applyBorder="1" applyAlignment="1" applyProtection="1">
      <alignment horizontal="center" vertical="center" wrapText="1"/>
      <protection locked="0" hidden="1"/>
    </xf>
    <xf numFmtId="168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horizontal="left" vertical="top" wrapText="1"/>
      <protection locked="0" hidden="1"/>
    </xf>
    <xf numFmtId="169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0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15" fillId="0" borderId="10" xfId="0" applyFont="1" applyBorder="1" applyAlignment="1" applyProtection="1">
      <alignment horizontal="right" vertical="top" wrapText="1" indent="1"/>
      <protection locked="0" hidden="1"/>
    </xf>
    <xf numFmtId="170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4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64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71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1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6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69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72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2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70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4" xfId="0" applyFont="1" applyBorder="1" applyAlignment="1" applyProtection="1">
      <alignment horizontal="left"/>
      <protection locked="0" hidden="1"/>
    </xf>
    <xf numFmtId="0" fontId="3" fillId="0" borderId="4" xfId="0" applyFont="1" applyBorder="1" applyAlignment="1" applyProtection="1">
      <alignment horizontal="left" indent="1"/>
      <protection locked="0" hidden="1"/>
    </xf>
    <xf numFmtId="0" fontId="1" fillId="0" borderId="0" xfId="1"/>
    <xf numFmtId="0" fontId="3" fillId="0" borderId="0" xfId="1" applyFont="1" applyFill="1" applyBorder="1" applyProtection="1">
      <protection locked="0" hidden="1"/>
    </xf>
    <xf numFmtId="0" fontId="3" fillId="0" borderId="4" xfId="1" applyFont="1" applyFill="1" applyBorder="1" applyAlignment="1" applyProtection="1">
      <alignment wrapText="1"/>
      <protection locked="0" hidden="1"/>
    </xf>
    <xf numFmtId="0" fontId="3" fillId="0" borderId="4" xfId="1" applyFont="1" applyFill="1" applyBorder="1" applyProtection="1">
      <protection locked="0" hidden="1"/>
    </xf>
    <xf numFmtId="170" fontId="4" fillId="0" borderId="13" xfId="1" applyNumberFormat="1" applyFont="1" applyFill="1" applyBorder="1" applyAlignment="1" applyProtection="1">
      <alignment horizontal="right" vertical="center" shrinkToFit="1"/>
      <protection locked="0" hidden="1"/>
    </xf>
    <xf numFmtId="0" fontId="4" fillId="0" borderId="13" xfId="1" applyFont="1" applyFill="1" applyBorder="1" applyAlignment="1" applyProtection="1">
      <alignment horizontal="center" vertical="center" wrapText="1"/>
      <protection locked="0" hidden="1"/>
    </xf>
    <xf numFmtId="164" fontId="4" fillId="0" borderId="13" xfId="1" applyNumberFormat="1" applyFont="1" applyFill="1" applyBorder="1" applyAlignment="1" applyProtection="1">
      <alignment horizontal="center" vertical="center"/>
      <protection locked="0" hidden="1"/>
    </xf>
    <xf numFmtId="172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9" xfId="1" applyFont="1" applyFill="1" applyBorder="1" applyAlignment="1" applyProtection="1">
      <alignment horizontal="center" vertical="center" wrapText="1"/>
      <protection locked="0" hidden="1"/>
    </xf>
    <xf numFmtId="0" fontId="3" fillId="0" borderId="9" xfId="1" applyFont="1" applyFill="1" applyBorder="1" applyAlignment="1" applyProtection="1">
      <alignment horizontal="center" vertical="center"/>
      <protection locked="0" hidden="1"/>
    </xf>
    <xf numFmtId="168" fontId="4" fillId="0" borderId="13" xfId="1" applyNumberFormat="1" applyFont="1" applyFill="1" applyBorder="1" applyAlignment="1" applyProtection="1">
      <alignment horizontal="right" vertical="center" shrinkToFit="1"/>
      <protection locked="0" hidden="1"/>
    </xf>
    <xf numFmtId="169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68" fontId="3" fillId="0" borderId="15" xfId="1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15" xfId="1" applyFont="1" applyFill="1" applyBorder="1" applyAlignment="1" applyProtection="1">
      <alignment horizontal="center" vertical="center" wrapText="1"/>
      <protection locked="0" hidden="1"/>
    </xf>
    <xf numFmtId="164" fontId="3" fillId="0" borderId="15" xfId="1" applyNumberFormat="1" applyFont="1" applyFill="1" applyBorder="1" applyAlignment="1" applyProtection="1">
      <alignment horizontal="center" vertical="center"/>
      <protection locked="0" hidden="1"/>
    </xf>
    <xf numFmtId="166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71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70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64" fontId="4" fillId="0" borderId="13" xfId="1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1" applyFont="1" applyFill="1" applyBorder="1" applyProtection="1">
      <protection locked="0" hidden="1"/>
    </xf>
    <xf numFmtId="164" fontId="4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3" fillId="2" borderId="1" xfId="1" applyFont="1" applyFill="1" applyBorder="1" applyAlignment="1" applyProtection="1">
      <alignment horizontal="center" vertical="center" wrapText="1"/>
      <protection locked="0" hidden="1"/>
    </xf>
    <xf numFmtId="0" fontId="4" fillId="0" borderId="0" xfId="1" applyFont="1" applyFill="1" applyBorder="1" applyAlignment="1" applyProtection="1">
      <alignment vertical="top"/>
      <protection locked="0" hidden="1"/>
    </xf>
    <xf numFmtId="0" fontId="3" fillId="0" borderId="0" xfId="1" applyFont="1" applyFill="1" applyBorder="1" applyAlignment="1" applyProtection="1">
      <alignment horizontal="right"/>
      <protection locked="0" hidden="1"/>
    </xf>
    <xf numFmtId="0" fontId="4" fillId="0" borderId="0" xfId="1" applyFont="1" applyFill="1" applyBorder="1" applyProtection="1">
      <protection locked="0" hidden="1"/>
    </xf>
    <xf numFmtId="0" fontId="3" fillId="0" borderId="2" xfId="1" applyFont="1" applyFill="1" applyBorder="1" applyAlignment="1" applyProtection="1">
      <alignment vertical="center" wrapText="1"/>
      <protection locked="0" hidden="1"/>
    </xf>
    <xf numFmtId="0" fontId="3" fillId="0" borderId="0" xfId="1" applyFont="1" applyFill="1" applyBorder="1" applyAlignment="1" applyProtection="1">
      <alignment vertical="top"/>
      <protection locked="0" hidden="1"/>
    </xf>
    <xf numFmtId="0" fontId="10" fillId="0" borderId="0" xfId="1" applyFont="1" applyFill="1" applyBorder="1" applyAlignment="1" applyProtection="1">
      <alignment vertical="top" wrapText="1"/>
      <protection locked="0" hidden="1"/>
    </xf>
    <xf numFmtId="0" fontId="9" fillId="0" borderId="0" xfId="1" applyFont="1" applyFill="1" applyBorder="1" applyAlignment="1" applyProtection="1">
      <alignment vertical="top"/>
      <protection locked="0" hidden="1"/>
    </xf>
    <xf numFmtId="0" fontId="7" fillId="0" borderId="0" xfId="1" applyFont="1" applyFill="1" applyBorder="1" applyAlignment="1" applyProtection="1">
      <alignment horizontal="right" vertical="center"/>
      <protection locked="0" hidden="1"/>
    </xf>
    <xf numFmtId="0" fontId="6" fillId="0" borderId="0" xfId="1" applyFont="1" applyFill="1" applyBorder="1" applyAlignment="1" applyProtection="1">
      <alignment vertical="top"/>
      <protection locked="0" hidden="1"/>
    </xf>
    <xf numFmtId="0" fontId="26" fillId="0" borderId="0" xfId="2"/>
    <xf numFmtId="0" fontId="26" fillId="0" borderId="0" xfId="2" applyAlignment="1">
      <alignment vertical="top"/>
    </xf>
    <xf numFmtId="0" fontId="26" fillId="0" borderId="20" xfId="2" applyBorder="1" applyAlignment="1">
      <alignment horizontal="left" vertical="top" wrapText="1"/>
    </xf>
    <xf numFmtId="0" fontId="27" fillId="0" borderId="20" xfId="2" applyFont="1" applyBorder="1" applyAlignment="1">
      <alignment horizontal="center" vertical="top" wrapText="1"/>
    </xf>
    <xf numFmtId="0" fontId="26" fillId="0" borderId="21" xfId="2" applyBorder="1" applyAlignment="1">
      <alignment vertical="top"/>
    </xf>
    <xf numFmtId="173" fontId="28" fillId="4" borderId="23" xfId="2" applyNumberFormat="1" applyFont="1" applyFill="1" applyBorder="1" applyAlignment="1">
      <alignment horizontal="center" vertical="center" shrinkToFit="1"/>
    </xf>
    <xf numFmtId="0" fontId="28" fillId="4" borderId="23" xfId="2" applyFont="1" applyFill="1" applyBorder="1" applyAlignment="1">
      <alignment horizontal="left" vertical="top" wrapText="1"/>
    </xf>
    <xf numFmtId="0" fontId="28" fillId="4" borderId="24" xfId="2" applyFont="1" applyFill="1" applyBorder="1" applyAlignment="1">
      <alignment horizontal="center" vertical="top" wrapText="1"/>
    </xf>
    <xf numFmtId="0" fontId="28" fillId="4" borderId="23" xfId="2" applyFont="1" applyFill="1" applyBorder="1" applyAlignment="1">
      <alignment horizontal="center" vertical="center" shrinkToFit="1"/>
    </xf>
    <xf numFmtId="2" fontId="26" fillId="0" borderId="0" xfId="2" applyNumberFormat="1" applyAlignment="1">
      <alignment horizontal="right" vertical="top"/>
    </xf>
    <xf numFmtId="173" fontId="26" fillId="0" borderId="23" xfId="2" applyNumberFormat="1" applyBorder="1" applyAlignment="1">
      <alignment horizontal="center" vertical="top" shrinkToFit="1"/>
    </xf>
    <xf numFmtId="0" fontId="26" fillId="0" borderId="23" xfId="2" applyBorder="1" applyAlignment="1">
      <alignment horizontal="center" vertical="top" shrinkToFit="1"/>
    </xf>
    <xf numFmtId="0" fontId="26" fillId="0" borderId="23" xfId="2" applyBorder="1" applyAlignment="1">
      <alignment horizontal="left" vertical="top" wrapText="1"/>
    </xf>
    <xf numFmtId="0" fontId="26" fillId="0" borderId="24" xfId="2" applyBorder="1" applyAlignment="1">
      <alignment horizontal="center" vertical="top" wrapText="1"/>
    </xf>
    <xf numFmtId="0" fontId="26" fillId="0" borderId="0" xfId="2" applyAlignment="1">
      <alignment horizontal="left" vertical="top" wrapText="1"/>
    </xf>
    <xf numFmtId="0" fontId="26" fillId="0" borderId="24" xfId="2" applyBorder="1" applyAlignment="1">
      <alignment horizontal="left" vertical="top" wrapText="1"/>
    </xf>
    <xf numFmtId="174" fontId="26" fillId="0" borderId="23" xfId="2" applyNumberFormat="1" applyBorder="1" applyAlignment="1">
      <alignment horizontal="center" vertical="top" shrinkToFit="1"/>
    </xf>
    <xf numFmtId="4" fontId="26" fillId="0" borderId="0" xfId="2" applyNumberFormat="1" applyAlignment="1">
      <alignment vertical="top"/>
    </xf>
    <xf numFmtId="0" fontId="26" fillId="0" borderId="0" xfId="2" applyAlignment="1">
      <alignment horizontal="center" vertical="center"/>
    </xf>
    <xf numFmtId="0" fontId="31" fillId="4" borderId="27" xfId="2" applyFont="1" applyFill="1" applyBorder="1" applyAlignment="1">
      <alignment horizontal="center" vertical="center" wrapText="1"/>
    </xf>
    <xf numFmtId="0" fontId="31" fillId="4" borderId="28" xfId="2" applyFont="1" applyFill="1" applyBorder="1" applyAlignment="1">
      <alignment horizontal="center" vertical="center" wrapText="1"/>
    </xf>
    <xf numFmtId="0" fontId="31" fillId="4" borderId="29" xfId="2" applyFont="1" applyFill="1" applyBorder="1" applyAlignment="1">
      <alignment horizontal="center" vertical="center" wrapText="1"/>
    </xf>
    <xf numFmtId="0" fontId="32" fillId="4" borderId="31" xfId="2" applyFont="1" applyFill="1" applyBorder="1" applyAlignment="1">
      <alignment horizontal="center" vertical="center" wrapText="1"/>
    </xf>
    <xf numFmtId="0" fontId="26" fillId="0" borderId="0" xfId="2" applyAlignment="1">
      <alignment vertical="center"/>
    </xf>
    <xf numFmtId="0" fontId="32" fillId="0" borderId="0" xfId="2" applyFont="1" applyAlignment="1">
      <alignment horizontal="center" vertical="top" wrapText="1"/>
    </xf>
    <xf numFmtId="0" fontId="26" fillId="0" borderId="0" xfId="2" applyAlignment="1">
      <alignment horizontal="right" vertical="center"/>
    </xf>
    <xf numFmtId="0" fontId="26" fillId="0" borderId="21" xfId="2" applyBorder="1" applyAlignment="1">
      <alignment horizontal="left" vertical="center"/>
    </xf>
    <xf numFmtId="0" fontId="32" fillId="0" borderId="0" xfId="2" applyFont="1" applyAlignment="1">
      <alignment horizontal="center" vertical="center" wrapText="1"/>
    </xf>
    <xf numFmtId="0" fontId="26" fillId="0" borderId="21" xfId="2" applyBorder="1" applyAlignment="1">
      <alignment horizontal="right" vertical="center"/>
    </xf>
    <xf numFmtId="173" fontId="26" fillId="0" borderId="21" xfId="2" applyNumberFormat="1" applyBorder="1" applyAlignment="1">
      <alignment horizontal="right" vertical="center"/>
    </xf>
    <xf numFmtId="0" fontId="26" fillId="0" borderId="0" xfId="2" applyAlignment="1">
      <alignment horizontal="left" vertical="center"/>
    </xf>
    <xf numFmtId="0" fontId="35" fillId="0" borderId="0" xfId="2" applyFont="1" applyAlignment="1">
      <alignment vertical="center"/>
    </xf>
    <xf numFmtId="0" fontId="26" fillId="0" borderId="21" xfId="2" applyBorder="1" applyAlignment="1">
      <alignment vertical="center"/>
    </xf>
    <xf numFmtId="0" fontId="35" fillId="0" borderId="21" xfId="2" applyFont="1" applyBorder="1" applyAlignment="1">
      <alignment vertical="center"/>
    </xf>
    <xf numFmtId="0" fontId="36" fillId="0" borderId="0" xfId="2" applyFont="1" applyAlignment="1">
      <alignment horizontal="right" vertical="center"/>
    </xf>
    <xf numFmtId="0" fontId="33" fillId="0" borderId="20" xfId="2" applyFont="1" applyBorder="1" applyAlignment="1">
      <alignment horizontal="center" vertical="center" wrapText="1"/>
    </xf>
    <xf numFmtId="0" fontId="26" fillId="0" borderId="0" xfId="2" applyAlignment="1">
      <alignment horizontal="left" vertical="center" indent="2"/>
    </xf>
    <xf numFmtId="0" fontId="26" fillId="0" borderId="21" xfId="2" applyBorder="1" applyAlignment="1">
      <alignment horizontal="left" vertical="center"/>
    </xf>
    <xf numFmtId="0" fontId="26" fillId="0" borderId="22" xfId="2" applyBorder="1" applyAlignment="1">
      <alignment horizontal="left" vertical="center"/>
    </xf>
    <xf numFmtId="0" fontId="26" fillId="0" borderId="22" xfId="2" applyBorder="1" applyAlignment="1">
      <alignment horizontal="center" wrapText="1"/>
    </xf>
    <xf numFmtId="0" fontId="34" fillId="0" borderId="0" xfId="2" applyFont="1" applyAlignment="1">
      <alignment horizontal="center" vertical="center"/>
    </xf>
    <xf numFmtId="0" fontId="26" fillId="0" borderId="21" xfId="2" applyBorder="1" applyAlignment="1">
      <alignment horizontal="center" wrapText="1"/>
    </xf>
    <xf numFmtId="0" fontId="33" fillId="0" borderId="20" xfId="2" applyFont="1" applyBorder="1" applyAlignment="1">
      <alignment horizontal="center" vertical="top" wrapText="1"/>
    </xf>
    <xf numFmtId="0" fontId="26" fillId="0" borderId="4" xfId="2" applyBorder="1" applyAlignment="1">
      <alignment horizontal="left" vertical="center" wrapText="1"/>
    </xf>
    <xf numFmtId="0" fontId="32" fillId="4" borderId="32" xfId="2" applyFont="1" applyFill="1" applyBorder="1" applyAlignment="1">
      <alignment horizontal="center" vertical="center" wrapText="1"/>
    </xf>
    <xf numFmtId="0" fontId="32" fillId="4" borderId="30" xfId="2" applyFont="1" applyFill="1" applyBorder="1" applyAlignment="1">
      <alignment horizontal="center" vertical="center" wrapText="1"/>
    </xf>
    <xf numFmtId="0" fontId="32" fillId="4" borderId="6" xfId="2" applyFont="1" applyFill="1" applyBorder="1" applyAlignment="1">
      <alignment horizontal="center" vertical="center" wrapText="1"/>
    </xf>
    <xf numFmtId="0" fontId="32" fillId="4" borderId="33" xfId="2" applyFont="1" applyFill="1" applyBorder="1" applyAlignment="1">
      <alignment horizontal="center" vertical="center" wrapText="1"/>
    </xf>
    <xf numFmtId="0" fontId="32" fillId="4" borderId="19" xfId="2" applyFont="1" applyFill="1" applyBorder="1" applyAlignment="1">
      <alignment horizontal="center" vertical="center" wrapText="1"/>
    </xf>
    <xf numFmtId="0" fontId="26" fillId="0" borderId="22" xfId="2" applyBorder="1" applyAlignment="1">
      <alignment horizontal="left" vertical="top"/>
    </xf>
    <xf numFmtId="0" fontId="26" fillId="0" borderId="21" xfId="2" applyBorder="1" applyAlignment="1">
      <alignment horizontal="left" vertical="top" wrapText="1"/>
    </xf>
    <xf numFmtId="0" fontId="29" fillId="4" borderId="26" xfId="2" applyFont="1" applyFill="1" applyBorder="1" applyAlignment="1">
      <alignment horizontal="center" wrapText="1"/>
    </xf>
    <xf numFmtId="0" fontId="29" fillId="4" borderId="22" xfId="2" applyFont="1" applyFill="1" applyBorder="1" applyAlignment="1">
      <alignment horizontal="center" wrapText="1"/>
    </xf>
    <xf numFmtId="0" fontId="29" fillId="4" borderId="25" xfId="2" applyFont="1" applyFill="1" applyBorder="1" applyAlignment="1">
      <alignment horizontal="center" wrapText="1"/>
    </xf>
    <xf numFmtId="0" fontId="26" fillId="0" borderId="22" xfId="2" applyBorder="1" applyAlignment="1">
      <alignment horizontal="left" vertical="top" wrapText="1"/>
    </xf>
    <xf numFmtId="0" fontId="30" fillId="0" borderId="26" xfId="2" applyFont="1" applyBorder="1" applyAlignment="1">
      <alignment horizontal="left" vertical="top" wrapText="1"/>
    </xf>
    <xf numFmtId="0" fontId="30" fillId="0" borderId="22" xfId="2" applyFont="1" applyBorder="1" applyAlignment="1">
      <alignment horizontal="left" vertical="top" wrapText="1"/>
    </xf>
    <xf numFmtId="0" fontId="30" fillId="0" borderId="25" xfId="2" applyFont="1" applyBorder="1" applyAlignment="1">
      <alignment horizontal="left" vertical="top" wrapText="1"/>
    </xf>
    <xf numFmtId="0" fontId="3" fillId="0" borderId="0" xfId="0" applyFont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right" vertical="center" wrapText="1" indent="1"/>
      <protection locked="0" hidden="1"/>
    </xf>
    <xf numFmtId="0" fontId="2" fillId="0" borderId="0" xfId="0" applyFont="1" applyAlignment="1" applyProtection="1">
      <alignment horizontal="center" vertical="top"/>
      <protection locked="0" hidden="1"/>
    </xf>
    <xf numFmtId="0" fontId="3" fillId="0" borderId="0" xfId="0" applyFont="1" applyAlignment="1" applyProtection="1">
      <alignment horizontal="left" vertical="center"/>
      <protection locked="0" hidden="1"/>
    </xf>
    <xf numFmtId="0" fontId="11" fillId="0" borderId="0" xfId="0" applyFont="1" applyAlignment="1" applyProtection="1">
      <alignment horizontal="center" vertical="top"/>
      <protection locked="0" hidden="1"/>
    </xf>
    <xf numFmtId="0" fontId="11" fillId="0" borderId="3" xfId="0" applyFont="1" applyBorder="1" applyAlignment="1" applyProtection="1">
      <alignment horizontal="center" vertical="top"/>
      <protection locked="0" hidden="1"/>
    </xf>
    <xf numFmtId="0" fontId="2" fillId="0" borderId="0" xfId="0" applyFont="1" applyAlignment="1" applyProtection="1">
      <alignment horizontal="center"/>
      <protection locked="0" hidden="1"/>
    </xf>
    <xf numFmtId="0" fontId="3" fillId="0" borderId="4" xfId="0" applyFont="1" applyBorder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vertical="top"/>
      <protection locked="0" hidden="1"/>
    </xf>
    <xf numFmtId="0" fontId="18" fillId="0" borderId="16" xfId="0" applyFont="1" applyBorder="1" applyAlignment="1" applyProtection="1">
      <alignment horizontal="left" vertical="top" wrapText="1"/>
      <protection locked="0" hidden="1"/>
    </xf>
    <xf numFmtId="0" fontId="19" fillId="0" borderId="0" xfId="0" applyFont="1" applyAlignment="1" applyProtection="1">
      <alignment horizontal="left" vertical="top" wrapText="1"/>
      <protection locked="0" hidden="1"/>
    </xf>
    <xf numFmtId="0" fontId="20" fillId="0" borderId="17" xfId="0" applyFont="1" applyBorder="1" applyAlignment="1" applyProtection="1">
      <alignment horizontal="left" vertical="top" wrapText="1"/>
      <protection locked="0" hidden="1"/>
    </xf>
    <xf numFmtId="0" fontId="23" fillId="0" borderId="0" xfId="0" applyFont="1" applyAlignment="1" applyProtection="1">
      <alignment horizontal="center" vertical="center"/>
      <protection locked="0" hidden="1"/>
    </xf>
    <xf numFmtId="0" fontId="3" fillId="0" borderId="4" xfId="0" applyFont="1" applyBorder="1" applyAlignment="1" applyProtection="1">
      <alignment horizontal="left" wrapText="1"/>
      <protection locked="0" hidden="1"/>
    </xf>
    <xf numFmtId="0" fontId="24" fillId="0" borderId="0" xfId="1" applyFont="1" applyFill="1" applyBorder="1" applyAlignment="1" applyProtection="1">
      <alignment horizontal="center" vertical="center"/>
      <protection locked="0" hidden="1"/>
    </xf>
    <xf numFmtId="0" fontId="3" fillId="0" borderId="10" xfId="1" applyFont="1" applyFill="1" applyBorder="1" applyAlignment="1" applyProtection="1">
      <alignment horizontal="left" vertical="center" wrapText="1" indent="1"/>
      <protection locked="0" hidden="1"/>
    </xf>
    <xf numFmtId="0" fontId="3" fillId="0" borderId="12" xfId="1" applyFont="1" applyFill="1" applyBorder="1" applyAlignment="1" applyProtection="1">
      <alignment horizontal="left" vertical="center" wrapText="1" indent="1"/>
      <protection locked="0" hidden="1"/>
    </xf>
    <xf numFmtId="0" fontId="4" fillId="0" borderId="14" xfId="1" applyFont="1" applyFill="1" applyBorder="1" applyAlignment="1" applyProtection="1">
      <alignment horizontal="left" vertical="center" wrapText="1"/>
      <protection locked="0" hidden="1"/>
    </xf>
    <xf numFmtId="0" fontId="4" fillId="0" borderId="18" xfId="1" applyFont="1" applyFill="1" applyBorder="1" applyAlignment="1" applyProtection="1">
      <alignment horizontal="left" vertical="center" wrapText="1"/>
      <protection locked="0" hidden="1"/>
    </xf>
    <xf numFmtId="0" fontId="3" fillId="0" borderId="4" xfId="1" applyFont="1" applyFill="1" applyBorder="1" applyAlignment="1" applyProtection="1">
      <alignment horizontal="left" wrapText="1"/>
      <protection locked="0" hidden="1"/>
    </xf>
    <xf numFmtId="0" fontId="3" fillId="0" borderId="16" xfId="1" applyFont="1" applyFill="1" applyBorder="1" applyAlignment="1" applyProtection="1">
      <alignment horizontal="left" vertical="center" wrapText="1"/>
      <protection locked="0" hidden="1"/>
    </xf>
    <xf numFmtId="0" fontId="3" fillId="0" borderId="17" xfId="1" applyFont="1" applyFill="1" applyBorder="1" applyAlignment="1" applyProtection="1">
      <alignment horizontal="left" vertical="center" wrapText="1"/>
      <protection locked="0" hidden="1"/>
    </xf>
    <xf numFmtId="0" fontId="3" fillId="2" borderId="6" xfId="1" applyFont="1" applyFill="1" applyBorder="1" applyAlignment="1" applyProtection="1">
      <alignment horizontal="center" vertical="center" wrapText="1"/>
      <protection locked="0" hidden="1"/>
    </xf>
    <xf numFmtId="0" fontId="3" fillId="2" borderId="19" xfId="1" applyFont="1" applyFill="1" applyBorder="1" applyAlignment="1" applyProtection="1">
      <alignment horizontal="center" vertical="center" wrapText="1"/>
      <protection locked="0" hidden="1"/>
    </xf>
    <xf numFmtId="164" fontId="4" fillId="2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4" fillId="2" borderId="19" xfId="1" applyFont="1" applyFill="1" applyBorder="1" applyAlignment="1" applyProtection="1">
      <alignment horizontal="center" vertical="center" wrapText="1"/>
      <protection locked="0" hidden="1"/>
    </xf>
    <xf numFmtId="0" fontId="4" fillId="0" borderId="0" xfId="1" applyFont="1" applyFill="1" applyBorder="1" applyAlignment="1" applyProtection="1">
      <alignment horizontal="center" vertical="top"/>
      <protection locked="0" hidden="1"/>
    </xf>
    <xf numFmtId="0" fontId="3" fillId="0" borderId="0" xfId="1" applyFont="1" applyFill="1" applyBorder="1" applyAlignment="1" applyProtection="1">
      <alignment horizontal="right" vertical="center" wrapText="1" indent="1"/>
      <protection locked="0" hidden="1"/>
    </xf>
    <xf numFmtId="0" fontId="11" fillId="0" borderId="0" xfId="1" applyFont="1" applyFill="1" applyBorder="1" applyAlignment="1" applyProtection="1">
      <alignment horizontal="center" vertical="top"/>
      <protection locked="0" hidden="1"/>
    </xf>
    <xf numFmtId="0" fontId="11" fillId="0" borderId="3" xfId="1" applyFont="1" applyFill="1" applyBorder="1" applyAlignment="1" applyProtection="1">
      <alignment horizontal="center" vertical="top"/>
      <protection locked="0" hidden="1"/>
    </xf>
    <xf numFmtId="0" fontId="25" fillId="0" borderId="0" xfId="1" applyFont="1" applyFill="1" applyBorder="1" applyAlignment="1" applyProtection="1">
      <alignment horizontal="center" vertical="center"/>
      <protection locked="0" hidden="1"/>
    </xf>
    <xf numFmtId="0" fontId="3" fillId="0" borderId="0" xfId="1" applyFont="1" applyFill="1" applyBorder="1" applyAlignment="1" applyProtection="1">
      <alignment horizontal="center"/>
      <protection locked="0" hidden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id="{62F939B6-93AF-4DB8-9C6B-D6C7DFDC589F}" name="Office Theme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7"/>
  <sheetViews>
    <sheetView showGridLines="0" workbookViewId="0">
      <selection activeCell="B11" sqref="B11:F11"/>
    </sheetView>
  </sheetViews>
  <sheetFormatPr defaultColWidth="9.140625" defaultRowHeight="12.75"/>
  <cols>
    <col min="1" max="1" width="7.140625" style="100" customWidth="1"/>
    <col min="2" max="2" width="33" style="100" customWidth="1"/>
    <col min="3" max="3" width="59.85546875" style="100" customWidth="1"/>
    <col min="4" max="4" width="15.140625" style="100" customWidth="1"/>
    <col min="5" max="5" width="16.140625" style="100" customWidth="1"/>
    <col min="6" max="6" width="15.42578125" style="100" customWidth="1"/>
    <col min="7" max="7" width="14.5703125" style="100" customWidth="1"/>
    <col min="8" max="8" width="9.140625" style="100"/>
    <col min="9" max="9" width="13.7109375" style="100" customWidth="1"/>
    <col min="10" max="11" width="10" style="100" bestFit="1" customWidth="1"/>
    <col min="12" max="16384" width="9.140625" style="100"/>
  </cols>
  <sheetData>
    <row r="1" spans="1:9" s="123" customFormat="1">
      <c r="G1" s="134" t="s">
        <v>154</v>
      </c>
    </row>
    <row r="2" spans="1:9" s="123" customFormat="1">
      <c r="A2" s="123" t="s">
        <v>153</v>
      </c>
      <c r="B2" s="133" t="s">
        <v>152</v>
      </c>
      <c r="C2" s="132"/>
      <c r="D2" s="132"/>
      <c r="E2" s="132"/>
      <c r="F2" s="132"/>
      <c r="G2" s="132"/>
      <c r="I2" s="125"/>
    </row>
    <row r="3" spans="1:9" s="123" customFormat="1" ht="18" customHeight="1">
      <c r="A3" s="136" t="s">
        <v>151</v>
      </c>
      <c r="B3" s="136"/>
      <c r="C3" s="131" t="s">
        <v>150</v>
      </c>
      <c r="G3" s="125"/>
    </row>
    <row r="4" spans="1:9" s="123" customFormat="1">
      <c r="A4" s="137" t="s">
        <v>149</v>
      </c>
      <c r="B4" s="137"/>
      <c r="C4" s="137"/>
      <c r="D4" s="137"/>
      <c r="E4" s="137"/>
      <c r="F4" s="129">
        <f>G34</f>
        <v>20000.000000000007</v>
      </c>
      <c r="G4" s="128" t="s">
        <v>146</v>
      </c>
    </row>
    <row r="5" spans="1:9" s="123" customFormat="1">
      <c r="A5" s="130"/>
      <c r="B5" s="138" t="s">
        <v>148</v>
      </c>
      <c r="C5" s="138"/>
      <c r="F5" s="125"/>
      <c r="G5" s="125"/>
    </row>
    <row r="6" spans="1:9" s="123" customFormat="1">
      <c r="A6" s="130"/>
      <c r="B6" s="138" t="s">
        <v>147</v>
      </c>
      <c r="C6" s="138"/>
      <c r="D6" s="138"/>
      <c r="E6" s="138"/>
      <c r="F6" s="129">
        <f>F34</f>
        <v>2758.6206896551735</v>
      </c>
      <c r="G6" s="128" t="s">
        <v>146</v>
      </c>
    </row>
    <row r="7" spans="1:9" s="123" customFormat="1" ht="24" customHeight="1">
      <c r="B7" s="139"/>
      <c r="C7" s="139"/>
      <c r="D7" s="139"/>
      <c r="E7" s="139"/>
      <c r="F7" s="139"/>
    </row>
    <row r="8" spans="1:9" s="123" customFormat="1">
      <c r="A8" s="127"/>
      <c r="B8" s="135" t="s">
        <v>145</v>
      </c>
      <c r="C8" s="135"/>
      <c r="D8" s="135"/>
      <c r="E8" s="135"/>
      <c r="F8" s="135"/>
    </row>
    <row r="9" spans="1:9" s="123" customFormat="1" ht="15.95" customHeight="1">
      <c r="A9" s="126"/>
      <c r="B9" s="126"/>
      <c r="C9" s="100"/>
      <c r="G9" s="125"/>
    </row>
    <row r="10" spans="1:9" s="123" customFormat="1" ht="24" customHeight="1">
      <c r="B10" s="140" t="s">
        <v>144</v>
      </c>
      <c r="C10" s="140"/>
      <c r="D10" s="140"/>
      <c r="E10" s="140"/>
      <c r="F10" s="140"/>
      <c r="G10" s="125"/>
    </row>
    <row r="11" spans="1:9" ht="24" customHeight="1">
      <c r="B11" s="141" t="s">
        <v>143</v>
      </c>
      <c r="C11" s="141"/>
      <c r="D11" s="141"/>
      <c r="E11" s="141"/>
      <c r="F11" s="141"/>
    </row>
    <row r="12" spans="1:9" s="101" customFormat="1" ht="18" customHeight="1">
      <c r="A12" s="124"/>
      <c r="B12" s="142" t="s">
        <v>142</v>
      </c>
      <c r="C12" s="142"/>
      <c r="D12" s="142"/>
      <c r="E12" s="142"/>
      <c r="F12" s="142"/>
    </row>
    <row r="13" spans="1:9" s="123" customFormat="1" ht="15" customHeight="1">
      <c r="A13" s="143" t="s">
        <v>141</v>
      </c>
      <c r="B13" s="143"/>
      <c r="C13" s="143"/>
      <c r="D13" s="143"/>
      <c r="E13" s="143"/>
      <c r="F13" s="143"/>
      <c r="G13" s="143"/>
    </row>
    <row r="14" spans="1:9" s="118" customFormat="1">
      <c r="A14" s="144" t="s">
        <v>140</v>
      </c>
      <c r="B14" s="144" t="s">
        <v>139</v>
      </c>
      <c r="C14" s="144" t="s">
        <v>138</v>
      </c>
      <c r="D14" s="146" t="s">
        <v>137</v>
      </c>
      <c r="E14" s="147"/>
      <c r="F14" s="148"/>
      <c r="G14" s="144" t="s">
        <v>136</v>
      </c>
    </row>
    <row r="15" spans="1:9" s="118" customFormat="1" ht="36" customHeight="1">
      <c r="A15" s="145"/>
      <c r="B15" s="145"/>
      <c r="C15" s="145"/>
      <c r="D15" s="122" t="s">
        <v>135</v>
      </c>
      <c r="E15" s="122" t="s">
        <v>134</v>
      </c>
      <c r="F15" s="122" t="s">
        <v>133</v>
      </c>
      <c r="G15" s="145"/>
    </row>
    <row r="16" spans="1:9" s="118" customFormat="1">
      <c r="A16" s="121">
        <v>1</v>
      </c>
      <c r="B16" s="119">
        <v>2</v>
      </c>
      <c r="C16" s="119">
        <v>3</v>
      </c>
      <c r="D16" s="120">
        <v>4</v>
      </c>
      <c r="E16" s="119">
        <v>5</v>
      </c>
      <c r="F16" s="119">
        <v>6</v>
      </c>
      <c r="G16" s="119">
        <v>7</v>
      </c>
    </row>
    <row r="17" spans="1:9" ht="15.75">
      <c r="A17" s="151" t="s">
        <v>132</v>
      </c>
      <c r="B17" s="152"/>
      <c r="C17" s="152"/>
      <c r="D17" s="152"/>
      <c r="E17" s="152"/>
      <c r="F17" s="152"/>
      <c r="G17" s="153"/>
    </row>
    <row r="18" spans="1:9" s="101" customFormat="1">
      <c r="A18" s="113" t="s">
        <v>131</v>
      </c>
      <c r="B18" s="112">
        <v>81026</v>
      </c>
      <c r="C18" s="112" t="s">
        <v>130</v>
      </c>
      <c r="D18" s="110">
        <v>15741.885962944551</v>
      </c>
      <c r="E18" s="110"/>
      <c r="F18" s="110" t="s">
        <v>108</v>
      </c>
      <c r="G18" s="110">
        <f>D18+E18</f>
        <v>15741.885962944551</v>
      </c>
      <c r="H18" s="109"/>
    </row>
    <row r="19" spans="1:9" s="101" customFormat="1">
      <c r="A19" s="107"/>
      <c r="B19" s="106"/>
      <c r="C19" s="106" t="s">
        <v>129</v>
      </c>
      <c r="D19" s="105">
        <f>D18</f>
        <v>15741.885962944551</v>
      </c>
      <c r="E19" s="105">
        <f>E18</f>
        <v>0</v>
      </c>
      <c r="F19" s="105" t="s">
        <v>108</v>
      </c>
      <c r="G19" s="105">
        <f>G18</f>
        <v>15741.885962944551</v>
      </c>
      <c r="I19" s="117"/>
    </row>
    <row r="20" spans="1:9" s="101" customFormat="1">
      <c r="A20" s="107"/>
      <c r="B20" s="106"/>
      <c r="C20" s="106" t="s">
        <v>128</v>
      </c>
      <c r="D20" s="105">
        <f>D19</f>
        <v>15741.885962944551</v>
      </c>
      <c r="E20" s="105">
        <f>E19</f>
        <v>0</v>
      </c>
      <c r="F20" s="105" t="s">
        <v>108</v>
      </c>
      <c r="G20" s="105">
        <f>G19</f>
        <v>15741.885962944551</v>
      </c>
    </row>
    <row r="21" spans="1:9" s="101" customFormat="1">
      <c r="A21" s="154"/>
      <c r="B21" s="154"/>
      <c r="C21" s="154"/>
      <c r="D21" s="154"/>
      <c r="E21" s="154"/>
      <c r="F21" s="154"/>
      <c r="G21" s="154"/>
    </row>
    <row r="22" spans="1:9" ht="15.75">
      <c r="A22" s="151" t="s">
        <v>127</v>
      </c>
      <c r="B22" s="152"/>
      <c r="C22" s="152"/>
      <c r="D22" s="152"/>
      <c r="E22" s="152"/>
      <c r="F22" s="152"/>
      <c r="G22" s="153"/>
    </row>
    <row r="23" spans="1:9" s="101" customFormat="1">
      <c r="A23" s="113" t="s">
        <v>126</v>
      </c>
      <c r="B23" s="112" t="s">
        <v>125</v>
      </c>
      <c r="C23" s="112" t="s">
        <v>124</v>
      </c>
      <c r="D23" s="110">
        <f>D20*0.05</f>
        <v>787.09429814722762</v>
      </c>
      <c r="E23" s="110" t="s">
        <v>108</v>
      </c>
      <c r="F23" s="110" t="s">
        <v>108</v>
      </c>
      <c r="G23" s="110">
        <f>D23</f>
        <v>787.09429814722762</v>
      </c>
      <c r="H23" s="109"/>
    </row>
    <row r="24" spans="1:9" s="101" customFormat="1">
      <c r="A24" s="107"/>
      <c r="B24" s="106"/>
      <c r="C24" s="106" t="s">
        <v>123</v>
      </c>
      <c r="D24" s="105">
        <f>D20+D23</f>
        <v>16528.98026109178</v>
      </c>
      <c r="E24" s="105">
        <f>E20</f>
        <v>0</v>
      </c>
      <c r="F24" s="105" t="s">
        <v>108</v>
      </c>
      <c r="G24" s="105">
        <f>G20+G23</f>
        <v>16528.98026109178</v>
      </c>
    </row>
    <row r="25" spans="1:9" s="101" customFormat="1" ht="12.75" customHeight="1">
      <c r="A25" s="115"/>
      <c r="B25" s="112"/>
      <c r="C25" s="155" t="s">
        <v>122</v>
      </c>
      <c r="D25" s="156"/>
      <c r="E25" s="156"/>
      <c r="F25" s="157"/>
      <c r="G25" s="112"/>
      <c r="H25" s="114"/>
      <c r="I25" s="114"/>
    </row>
    <row r="26" spans="1:9" s="101" customFormat="1">
      <c r="A26" s="113" t="s">
        <v>121</v>
      </c>
      <c r="B26" s="112"/>
      <c r="C26" s="112" t="s">
        <v>120</v>
      </c>
      <c r="D26" s="116">
        <f>D24</f>
        <v>16528.98026109178</v>
      </c>
      <c r="E26" s="116">
        <f>E24</f>
        <v>0</v>
      </c>
      <c r="F26" s="116" t="s">
        <v>108</v>
      </c>
      <c r="G26" s="116">
        <f>G24</f>
        <v>16528.98026109178</v>
      </c>
      <c r="H26" s="109"/>
    </row>
    <row r="27" spans="1:9" s="101" customFormat="1" ht="12.75" customHeight="1">
      <c r="A27" s="115"/>
      <c r="B27" s="112"/>
      <c r="C27" s="155" t="s">
        <v>119</v>
      </c>
      <c r="D27" s="156"/>
      <c r="E27" s="156"/>
      <c r="F27" s="157"/>
      <c r="G27" s="112"/>
      <c r="H27" s="114"/>
      <c r="I27" s="114"/>
    </row>
    <row r="28" spans="1:9" s="101" customFormat="1" ht="25.5">
      <c r="A28" s="113" t="s">
        <v>118</v>
      </c>
      <c r="B28" s="112" t="s">
        <v>117</v>
      </c>
      <c r="C28" s="112" t="s">
        <v>116</v>
      </c>
      <c r="D28" s="110">
        <f>D26*1.0431</f>
        <v>17241.379310344833</v>
      </c>
      <c r="E28" s="110">
        <f>E26*1.0579</f>
        <v>0</v>
      </c>
      <c r="F28" s="110" t="s">
        <v>108</v>
      </c>
      <c r="G28" s="110">
        <f>D28+E28</f>
        <v>17241.379310344833</v>
      </c>
      <c r="H28" s="109"/>
    </row>
    <row r="29" spans="1:9" s="101" customFormat="1">
      <c r="A29" s="107"/>
      <c r="B29" s="106"/>
      <c r="C29" s="106" t="s">
        <v>115</v>
      </c>
      <c r="D29" s="105">
        <f>D28</f>
        <v>17241.379310344833</v>
      </c>
      <c r="E29" s="105">
        <f>E28</f>
        <v>0</v>
      </c>
      <c r="F29" s="105" t="s">
        <v>108</v>
      </c>
      <c r="G29" s="105">
        <f>D29+E29</f>
        <v>17241.379310344833</v>
      </c>
    </row>
    <row r="30" spans="1:9" s="101" customFormat="1">
      <c r="A30" s="113" t="s">
        <v>114</v>
      </c>
      <c r="B30" s="112"/>
      <c r="C30" s="112" t="s">
        <v>113</v>
      </c>
      <c r="D30" s="110">
        <f>D29</f>
        <v>17241.379310344833</v>
      </c>
      <c r="E30" s="110">
        <f>E29</f>
        <v>0</v>
      </c>
      <c r="F30" s="110" t="s">
        <v>108</v>
      </c>
      <c r="G30" s="110">
        <f>D30+E30</f>
        <v>17241.379310344833</v>
      </c>
      <c r="H30" s="109"/>
    </row>
    <row r="31" spans="1:9" ht="15.75">
      <c r="A31" s="151" t="s">
        <v>112</v>
      </c>
      <c r="B31" s="152"/>
      <c r="C31" s="152"/>
      <c r="D31" s="152"/>
      <c r="E31" s="152"/>
      <c r="F31" s="152"/>
      <c r="G31" s="153"/>
    </row>
    <row r="32" spans="1:9" s="101" customFormat="1">
      <c r="A32" s="113">
        <v>9</v>
      </c>
      <c r="B32" s="112" t="s">
        <v>111</v>
      </c>
      <c r="C32" s="112" t="s">
        <v>110</v>
      </c>
      <c r="D32" s="111" t="s">
        <v>108</v>
      </c>
      <c r="E32" s="111" t="s">
        <v>108</v>
      </c>
      <c r="F32" s="110">
        <f>G30*16%</f>
        <v>2758.6206896551735</v>
      </c>
      <c r="G32" s="110">
        <f>F32</f>
        <v>2758.6206896551735</v>
      </c>
      <c r="H32" s="109"/>
    </row>
    <row r="33" spans="1:7" s="101" customFormat="1">
      <c r="A33" s="107"/>
      <c r="B33" s="106"/>
      <c r="C33" s="106" t="s">
        <v>109</v>
      </c>
      <c r="D33" s="108" t="s">
        <v>108</v>
      </c>
      <c r="E33" s="108" t="s">
        <v>108</v>
      </c>
      <c r="F33" s="105">
        <f>F32</f>
        <v>2758.6206896551735</v>
      </c>
      <c r="G33" s="105">
        <f>G32</f>
        <v>2758.6206896551735</v>
      </c>
    </row>
    <row r="34" spans="1:7" s="101" customFormat="1" ht="25.5">
      <c r="A34" s="107"/>
      <c r="B34" s="106"/>
      <c r="C34" s="106" t="s">
        <v>107</v>
      </c>
      <c r="D34" s="105">
        <f>D30</f>
        <v>17241.379310344833</v>
      </c>
      <c r="E34" s="105">
        <f>E30</f>
        <v>0</v>
      </c>
      <c r="F34" s="105">
        <f>F33</f>
        <v>2758.6206896551735</v>
      </c>
      <c r="G34" s="105">
        <f>D34+E34+F34</f>
        <v>20000.000000000007</v>
      </c>
    </row>
    <row r="35" spans="1:7" s="101" customFormat="1">
      <c r="A35" s="149"/>
      <c r="B35" s="149"/>
      <c r="C35" s="149"/>
      <c r="D35" s="149"/>
      <c r="E35" s="149"/>
      <c r="F35" s="149"/>
      <c r="G35" s="149"/>
    </row>
    <row r="36" spans="1:7" s="101" customFormat="1">
      <c r="A36" s="104"/>
      <c r="B36" s="150" t="s">
        <v>94</v>
      </c>
      <c r="C36" s="150"/>
      <c r="D36" s="150" t="s">
        <v>97</v>
      </c>
      <c r="E36" s="150"/>
      <c r="F36" s="150"/>
      <c r="G36" s="150"/>
    </row>
    <row r="37" spans="1:7" s="101" customFormat="1">
      <c r="A37" s="102"/>
      <c r="B37" s="102"/>
      <c r="C37" s="103" t="s">
        <v>106</v>
      </c>
      <c r="D37" s="102"/>
      <c r="E37" s="102"/>
      <c r="F37" s="102"/>
      <c r="G37" s="102"/>
    </row>
  </sheetData>
  <mergeCells count="24">
    <mergeCell ref="A35:G35"/>
    <mergeCell ref="B36:C36"/>
    <mergeCell ref="D36:G36"/>
    <mergeCell ref="A17:G17"/>
    <mergeCell ref="A21:G21"/>
    <mergeCell ref="A22:G22"/>
    <mergeCell ref="C25:F25"/>
    <mergeCell ref="C27:F27"/>
    <mergeCell ref="A31:G31"/>
    <mergeCell ref="B10:F10"/>
    <mergeCell ref="B11:F11"/>
    <mergeCell ref="B12:F12"/>
    <mergeCell ref="A13:G13"/>
    <mergeCell ref="A14:A15"/>
    <mergeCell ref="B14:B15"/>
    <mergeCell ref="C14:C15"/>
    <mergeCell ref="D14:F14"/>
    <mergeCell ref="G14:G15"/>
    <mergeCell ref="B8:F8"/>
    <mergeCell ref="A3:B3"/>
    <mergeCell ref="A4:E4"/>
    <mergeCell ref="B5:C5"/>
    <mergeCell ref="B6:E6"/>
    <mergeCell ref="B7:F7"/>
  </mergeCells>
  <printOptions horizontalCentered="1"/>
  <pageMargins left="0.39" right="0.39" top="0.59" bottom="0.59" header="0.39" footer="0.39"/>
  <pageSetup paperSize="9" scale="86" fitToHeight="10000" orientation="landscape" r:id="rId1"/>
  <headerFooter>
    <oddHeader>&amp;L&amp;9Программный комплекс АВС (редакция 2025.11)&amp;C&amp;P&amp;R21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H102"/>
  <sheetViews>
    <sheetView tabSelected="1" zoomScaleNormal="100" workbookViewId="0">
      <selection activeCell="A14" sqref="A14:G14"/>
    </sheetView>
  </sheetViews>
  <sheetFormatPr defaultColWidth="9.140625" defaultRowHeight="15" outlineLevelRow="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</cols>
  <sheetData>
    <row r="1" spans="1:8">
      <c r="A1" s="3"/>
      <c r="B1" s="3"/>
      <c r="C1" s="3"/>
      <c r="D1" s="3"/>
      <c r="E1" s="3"/>
      <c r="F1" s="4" t="s">
        <v>0</v>
      </c>
      <c r="G1" s="5" t="s">
        <v>1</v>
      </c>
    </row>
    <row r="2" spans="1:8">
      <c r="A2" s="6"/>
      <c r="B2" s="6"/>
      <c r="C2" s="7"/>
      <c r="D2" s="8"/>
      <c r="E2" s="8"/>
      <c r="F2" s="8"/>
      <c r="G2" s="9"/>
    </row>
    <row r="3" spans="1:8" ht="13.15" customHeight="1">
      <c r="A3" s="159" t="s">
        <v>2</v>
      </c>
      <c r="B3" s="159"/>
      <c r="C3" s="10" t="s">
        <v>3</v>
      </c>
      <c r="D3" s="10"/>
      <c r="E3" s="10"/>
      <c r="F3" s="10"/>
      <c r="G3" s="10"/>
    </row>
    <row r="4" spans="1:8" ht="7.5" customHeight="1">
      <c r="A4" s="162"/>
      <c r="B4" s="162"/>
      <c r="C4" s="162"/>
      <c r="D4" s="163"/>
      <c r="E4" s="163"/>
      <c r="F4" s="163"/>
      <c r="G4" s="163"/>
    </row>
    <row r="5" spans="1:8" ht="13.15" customHeight="1">
      <c r="A5" s="159" t="s">
        <v>4</v>
      </c>
      <c r="B5" s="159"/>
      <c r="C5" s="10" t="s">
        <v>3</v>
      </c>
      <c r="D5" s="10"/>
      <c r="E5" s="10"/>
      <c r="F5" s="10"/>
      <c r="G5" s="10"/>
    </row>
    <row r="6" spans="1:8">
      <c r="A6" s="162"/>
      <c r="B6" s="162"/>
      <c r="C6" s="162"/>
      <c r="D6" s="163"/>
      <c r="E6" s="163"/>
      <c r="F6" s="163"/>
      <c r="G6" s="163"/>
    </row>
    <row r="7" spans="1:8" ht="14.25" customHeight="1">
      <c r="A7" s="164" t="s">
        <v>5</v>
      </c>
      <c r="B7" s="164"/>
      <c r="C7" s="164"/>
      <c r="D7" s="164"/>
      <c r="E7" s="164"/>
      <c r="F7" s="164"/>
      <c r="G7" s="164"/>
    </row>
    <row r="8" spans="1:8" ht="14.25" customHeight="1">
      <c r="A8" s="160" t="s">
        <v>6</v>
      </c>
      <c r="B8" s="160"/>
      <c r="C8" s="160"/>
      <c r="D8" s="160"/>
      <c r="E8" s="160"/>
      <c r="F8" s="160"/>
      <c r="G8" s="160"/>
      <c r="H8" s="12"/>
    </row>
    <row r="9" spans="1:8" ht="13.9" customHeight="1">
      <c r="A9" s="160"/>
      <c r="B9" s="160"/>
      <c r="C9" s="160"/>
      <c r="D9" s="160"/>
      <c r="E9" s="160"/>
      <c r="F9" s="160"/>
      <c r="G9" s="160"/>
    </row>
    <row r="10" spans="1:8" ht="13.15" customHeight="1">
      <c r="A10" s="13"/>
      <c r="B10" s="14" t="s">
        <v>7</v>
      </c>
      <c r="C10" s="165" t="s">
        <v>155</v>
      </c>
      <c r="D10" s="165"/>
      <c r="E10" s="165"/>
      <c r="F10" s="165"/>
      <c r="G10" s="165"/>
    </row>
    <row r="11" spans="1:8" ht="14.25" customHeight="1">
      <c r="A11" s="166" t="s">
        <v>9</v>
      </c>
      <c r="B11" s="166"/>
      <c r="C11" s="166"/>
      <c r="D11" s="166"/>
      <c r="E11" s="166"/>
      <c r="F11" s="166"/>
      <c r="G11" s="166"/>
    </row>
    <row r="12" spans="1:8" ht="7.5" customHeight="1">
      <c r="A12" s="11"/>
      <c r="B12" s="11"/>
      <c r="C12" s="11"/>
      <c r="D12" s="11"/>
      <c r="E12" s="11"/>
      <c r="F12" s="11"/>
      <c r="G12" s="11"/>
    </row>
    <row r="13" spans="1:8" ht="14.25" customHeight="1">
      <c r="A13" s="161" t="s">
        <v>10</v>
      </c>
      <c r="B13" s="161"/>
      <c r="C13" s="161"/>
      <c r="D13" s="161"/>
      <c r="E13" s="161"/>
      <c r="F13" s="161"/>
      <c r="G13" s="161"/>
    </row>
    <row r="14" spans="1:8">
      <c r="A14" s="162"/>
      <c r="B14" s="162"/>
      <c r="C14" s="162"/>
      <c r="D14" s="162"/>
      <c r="E14" s="162"/>
      <c r="F14" s="162"/>
      <c r="G14" s="162"/>
    </row>
    <row r="15" spans="1:8">
      <c r="A15" s="15"/>
      <c r="B15" s="15"/>
      <c r="C15" s="15"/>
      <c r="D15" s="16" t="s">
        <v>11</v>
      </c>
      <c r="E15" s="15"/>
      <c r="F15" s="17">
        <v>15741.886</v>
      </c>
      <c r="G15" s="16" t="s">
        <v>12</v>
      </c>
    </row>
    <row r="16" spans="1:8">
      <c r="A16" s="15"/>
      <c r="B16" s="15"/>
      <c r="C16" s="15"/>
      <c r="D16" s="16" t="s">
        <v>13</v>
      </c>
      <c r="E16" s="15"/>
      <c r="F16" s="17">
        <v>4502.5280000000002</v>
      </c>
      <c r="G16" s="16" t="s">
        <v>12</v>
      </c>
    </row>
    <row r="17" spans="1:8">
      <c r="A17" s="15"/>
      <c r="B17" s="15"/>
      <c r="C17" s="15"/>
      <c r="D17" s="16" t="s">
        <v>14</v>
      </c>
      <c r="E17" s="15"/>
      <c r="F17" s="18">
        <v>1.212</v>
      </c>
      <c r="G17" s="16" t="s">
        <v>15</v>
      </c>
    </row>
    <row r="18" spans="1:8" ht="13.15" customHeight="1">
      <c r="A18" s="158" t="s">
        <v>16</v>
      </c>
      <c r="B18" s="158"/>
      <c r="C18" s="158"/>
      <c r="D18" s="158"/>
      <c r="E18" s="158"/>
      <c r="F18" s="158"/>
      <c r="G18" s="158"/>
    </row>
    <row r="19" spans="1:8" ht="6.75" customHeight="1">
      <c r="A19" s="16"/>
      <c r="B19" s="16"/>
      <c r="C19" s="16"/>
      <c r="D19" s="8"/>
      <c r="E19" s="16"/>
      <c r="F19" s="16"/>
      <c r="G19" s="16"/>
    </row>
    <row r="20" spans="1:8" ht="52.15" customHeight="1">
      <c r="A20" s="19" t="s">
        <v>17</v>
      </c>
      <c r="B20" s="20" t="s">
        <v>18</v>
      </c>
      <c r="C20" s="21" t="s">
        <v>19</v>
      </c>
      <c r="D20" s="20" t="s">
        <v>20</v>
      </c>
      <c r="E20" s="20" t="s">
        <v>21</v>
      </c>
      <c r="F20" s="20" t="s">
        <v>22</v>
      </c>
      <c r="G20" s="20" t="s">
        <v>23</v>
      </c>
    </row>
    <row r="21" spans="1:8">
      <c r="A21" s="22">
        <v>1</v>
      </c>
      <c r="B21" s="22">
        <v>2</v>
      </c>
      <c r="C21" s="23">
        <v>3</v>
      </c>
      <c r="D21" s="22">
        <v>4</v>
      </c>
      <c r="E21" s="22">
        <v>5</v>
      </c>
      <c r="F21" s="22">
        <v>6</v>
      </c>
      <c r="G21" s="22">
        <v>7</v>
      </c>
      <c r="H21" s="24"/>
    </row>
    <row r="22" spans="1:8" ht="14.25" customHeight="1">
      <c r="A22" s="25"/>
      <c r="B22" s="26"/>
      <c r="C22" s="27" t="s">
        <v>24</v>
      </c>
      <c r="D22" s="26"/>
      <c r="E22" s="28"/>
      <c r="F22" s="28"/>
      <c r="G22" s="29">
        <v>15741886</v>
      </c>
    </row>
    <row r="23" spans="1:8" ht="14.25" customHeight="1" outlineLevel="1">
      <c r="A23" s="30"/>
      <c r="B23" s="31"/>
      <c r="C23" s="32" t="s">
        <v>25</v>
      </c>
      <c r="D23" s="33"/>
      <c r="E23" s="34"/>
      <c r="F23" s="34"/>
      <c r="G23" s="34"/>
    </row>
    <row r="24" spans="1:8" ht="14.25" customHeight="1" outlineLevel="1">
      <c r="A24" s="30"/>
      <c r="B24" s="31"/>
      <c r="C24" s="35" t="s">
        <v>26</v>
      </c>
      <c r="D24" s="31" t="s">
        <v>27</v>
      </c>
      <c r="E24" s="36"/>
      <c r="F24" s="36"/>
      <c r="G24" s="37">
        <v>2469360</v>
      </c>
    </row>
    <row r="25" spans="1:8" ht="14.25" customHeight="1" outlineLevel="1">
      <c r="A25" s="30"/>
      <c r="B25" s="31"/>
      <c r="C25" s="38" t="s">
        <v>28</v>
      </c>
      <c r="D25" s="33" t="s">
        <v>27</v>
      </c>
      <c r="E25" s="34"/>
      <c r="F25" s="34"/>
      <c r="G25" s="39">
        <v>1268128</v>
      </c>
    </row>
    <row r="26" spans="1:8" ht="14.25" customHeight="1" outlineLevel="1">
      <c r="A26" s="30"/>
      <c r="B26" s="31"/>
      <c r="C26" s="35" t="s">
        <v>29</v>
      </c>
      <c r="D26" s="31" t="s">
        <v>27</v>
      </c>
      <c r="E26" s="36"/>
      <c r="F26" s="36"/>
      <c r="G26" s="37">
        <v>6426672</v>
      </c>
    </row>
    <row r="27" spans="1:8" ht="14.25" customHeight="1" outlineLevel="1">
      <c r="A27" s="30"/>
      <c r="B27" s="31"/>
      <c r="C27" s="38" t="s">
        <v>30</v>
      </c>
      <c r="D27" s="33" t="s">
        <v>27</v>
      </c>
      <c r="E27" s="34"/>
      <c r="F27" s="34"/>
      <c r="G27" s="39">
        <v>2033168</v>
      </c>
    </row>
    <row r="28" spans="1:8" ht="14.25" customHeight="1" outlineLevel="1">
      <c r="A28" s="30"/>
      <c r="B28" s="31"/>
      <c r="C28" s="35" t="s">
        <v>31</v>
      </c>
      <c r="D28" s="31" t="s">
        <v>27</v>
      </c>
      <c r="E28" s="36"/>
      <c r="F28" s="36"/>
      <c r="G28" s="37">
        <v>4480000</v>
      </c>
    </row>
    <row r="29" spans="1:8" ht="14.25" customHeight="1" outlineLevel="1">
      <c r="A29" s="30"/>
      <c r="B29" s="31"/>
      <c r="C29" s="35" t="s">
        <v>32</v>
      </c>
      <c r="D29" s="31" t="s">
        <v>27</v>
      </c>
      <c r="E29" s="36"/>
      <c r="F29" s="36"/>
      <c r="G29" s="37">
        <v>2365867</v>
      </c>
    </row>
    <row r="30" spans="1:8" ht="14.25" customHeight="1" outlineLevel="1">
      <c r="A30" s="30"/>
      <c r="B30" s="31"/>
      <c r="C30" s="35" t="s">
        <v>33</v>
      </c>
      <c r="D30" s="31" t="s">
        <v>34</v>
      </c>
      <c r="E30" s="40">
        <v>1212</v>
      </c>
      <c r="F30" s="36"/>
      <c r="G30" s="36"/>
    </row>
    <row r="31" spans="1:8" ht="5.85" customHeight="1" outlineLevel="1">
      <c r="A31" s="41"/>
      <c r="B31" s="42"/>
      <c r="C31" s="42"/>
      <c r="D31" s="42"/>
      <c r="E31" s="42"/>
      <c r="F31" s="42"/>
      <c r="G31" s="43"/>
    </row>
    <row r="32" spans="1:8" ht="27.75" customHeight="1">
      <c r="A32" s="44">
        <v>1</v>
      </c>
      <c r="B32" s="45" t="s">
        <v>35</v>
      </c>
      <c r="C32" s="46" t="s">
        <v>36</v>
      </c>
      <c r="D32" s="45" t="s">
        <v>37</v>
      </c>
      <c r="E32" s="47">
        <v>448</v>
      </c>
      <c r="F32" s="48">
        <v>10009</v>
      </c>
      <c r="G32" s="49">
        <v>4484032</v>
      </c>
    </row>
    <row r="33" spans="1:7">
      <c r="A33" s="50"/>
      <c r="B33" s="51" t="s">
        <v>38</v>
      </c>
      <c r="C33" s="167"/>
      <c r="D33" s="168"/>
      <c r="E33" s="168"/>
      <c r="F33" s="168"/>
      <c r="G33" s="169"/>
    </row>
    <row r="34" spans="1:7" ht="14.25" customHeight="1" outlineLevel="1">
      <c r="A34" s="30"/>
      <c r="B34" s="31"/>
      <c r="C34" s="32" t="s">
        <v>25</v>
      </c>
      <c r="D34" s="33"/>
      <c r="E34" s="34"/>
      <c r="F34" s="34"/>
      <c r="G34" s="34"/>
    </row>
    <row r="35" spans="1:7" ht="14.25" customHeight="1" outlineLevel="1">
      <c r="A35" s="30" t="s">
        <v>39</v>
      </c>
      <c r="B35" s="31"/>
      <c r="C35" s="35" t="s">
        <v>26</v>
      </c>
      <c r="D35" s="31"/>
      <c r="E35" s="36"/>
      <c r="F35" s="40">
        <v>3237</v>
      </c>
      <c r="G35" s="37">
        <v>1450176</v>
      </c>
    </row>
    <row r="36" spans="1:7" ht="14.25" customHeight="1" outlineLevel="1">
      <c r="A36" s="30"/>
      <c r="B36" s="31"/>
      <c r="C36" s="38" t="s">
        <v>28</v>
      </c>
      <c r="D36" s="33"/>
      <c r="E36" s="34"/>
      <c r="F36" s="52">
        <v>1664</v>
      </c>
      <c r="G36" s="52">
        <v>745472</v>
      </c>
    </row>
    <row r="37" spans="1:7" ht="25.5" customHeight="1" outlineLevel="2">
      <c r="A37" s="30" t="s">
        <v>40</v>
      </c>
      <c r="B37" s="31" t="s">
        <v>41</v>
      </c>
      <c r="C37" s="53" t="s">
        <v>42</v>
      </c>
      <c r="D37" s="31" t="s">
        <v>34</v>
      </c>
      <c r="E37" s="54">
        <v>347.04902399999997</v>
      </c>
      <c r="F37" s="40">
        <v>4178</v>
      </c>
      <c r="G37" s="37">
        <v>1449971</v>
      </c>
    </row>
    <row r="38" spans="1:7" ht="14.25" customHeight="1" outlineLevel="1">
      <c r="A38" s="30" t="s">
        <v>43</v>
      </c>
      <c r="B38" s="31"/>
      <c r="C38" s="35" t="s">
        <v>29</v>
      </c>
      <c r="D38" s="31"/>
      <c r="E38" s="36"/>
      <c r="F38" s="40">
        <v>6772</v>
      </c>
      <c r="G38" s="37">
        <v>3033856</v>
      </c>
    </row>
    <row r="39" spans="1:7" ht="14.25" customHeight="1" outlineLevel="1">
      <c r="A39" s="30"/>
      <c r="B39" s="31"/>
      <c r="C39" s="38" t="s">
        <v>30</v>
      </c>
      <c r="D39" s="33"/>
      <c r="E39" s="34"/>
      <c r="F39" s="52">
        <v>2506</v>
      </c>
      <c r="G39" s="39">
        <v>1122688</v>
      </c>
    </row>
    <row r="40" spans="1:7" ht="25.5" customHeight="1" outlineLevel="2">
      <c r="A40" s="30" t="s">
        <v>44</v>
      </c>
      <c r="B40" s="31" t="s">
        <v>45</v>
      </c>
      <c r="C40" s="53" t="s">
        <v>46</v>
      </c>
      <c r="D40" s="31" t="s">
        <v>47</v>
      </c>
      <c r="E40" s="55">
        <v>366.24</v>
      </c>
      <c r="F40" s="40">
        <v>8284</v>
      </c>
      <c r="G40" s="37">
        <v>3033932</v>
      </c>
    </row>
    <row r="41" spans="1:7" ht="14.25" customHeight="1" outlineLevel="2">
      <c r="A41" s="30"/>
      <c r="B41" s="31"/>
      <c r="C41" s="56" t="s">
        <v>48</v>
      </c>
      <c r="D41" s="33" t="s">
        <v>34</v>
      </c>
      <c r="E41" s="57">
        <v>366.24</v>
      </c>
      <c r="F41" s="52">
        <v>3066</v>
      </c>
      <c r="G41" s="39">
        <v>1122892</v>
      </c>
    </row>
    <row r="42" spans="1:7" ht="5.85" customHeight="1">
      <c r="A42" s="41"/>
      <c r="B42" s="42"/>
      <c r="C42" s="42"/>
      <c r="D42" s="42"/>
      <c r="E42" s="42"/>
      <c r="F42" s="42"/>
      <c r="G42" s="43"/>
    </row>
    <row r="43" spans="1:7" ht="27.75" customHeight="1">
      <c r="A43" s="44">
        <v>2</v>
      </c>
      <c r="B43" s="45" t="s">
        <v>49</v>
      </c>
      <c r="C43" s="46" t="s">
        <v>50</v>
      </c>
      <c r="D43" s="45" t="s">
        <v>37</v>
      </c>
      <c r="E43" s="48">
        <v>4032</v>
      </c>
      <c r="F43" s="47">
        <v>547</v>
      </c>
      <c r="G43" s="49">
        <v>2205504</v>
      </c>
    </row>
    <row r="44" spans="1:7">
      <c r="A44" s="50"/>
      <c r="B44" s="51" t="s">
        <v>38</v>
      </c>
      <c r="C44" s="167"/>
      <c r="D44" s="168"/>
      <c r="E44" s="168"/>
      <c r="F44" s="168"/>
      <c r="G44" s="169"/>
    </row>
    <row r="45" spans="1:7" ht="14.25" customHeight="1" outlineLevel="1">
      <c r="A45" s="30"/>
      <c r="B45" s="31"/>
      <c r="C45" s="32" t="s">
        <v>25</v>
      </c>
      <c r="D45" s="33"/>
      <c r="E45" s="34"/>
      <c r="F45" s="34"/>
      <c r="G45" s="34"/>
    </row>
    <row r="46" spans="1:7" ht="14.25" customHeight="1" outlineLevel="1">
      <c r="A46" s="30" t="s">
        <v>51</v>
      </c>
      <c r="B46" s="31"/>
      <c r="C46" s="35" t="s">
        <v>26</v>
      </c>
      <c r="D46" s="31"/>
      <c r="E46" s="36"/>
      <c r="F46" s="58">
        <v>162</v>
      </c>
      <c r="G46" s="40">
        <v>653184</v>
      </c>
    </row>
    <row r="47" spans="1:7" ht="14.25" customHeight="1" outlineLevel="1">
      <c r="A47" s="30"/>
      <c r="B47" s="31"/>
      <c r="C47" s="38" t="s">
        <v>28</v>
      </c>
      <c r="D47" s="33"/>
      <c r="E47" s="34"/>
      <c r="F47" s="59">
        <v>83</v>
      </c>
      <c r="G47" s="52">
        <v>334656</v>
      </c>
    </row>
    <row r="48" spans="1:7" ht="25.5" customHeight="1" outlineLevel="2">
      <c r="A48" s="30" t="s">
        <v>52</v>
      </c>
      <c r="B48" s="31" t="s">
        <v>41</v>
      </c>
      <c r="C48" s="53" t="s">
        <v>42</v>
      </c>
      <c r="D48" s="31" t="s">
        <v>34</v>
      </c>
      <c r="E48" s="60">
        <v>156.01823999999999</v>
      </c>
      <c r="F48" s="40">
        <v>4178</v>
      </c>
      <c r="G48" s="40">
        <v>651844</v>
      </c>
    </row>
    <row r="49" spans="1:7" ht="14.25" customHeight="1" outlineLevel="1">
      <c r="A49" s="30" t="s">
        <v>53</v>
      </c>
      <c r="B49" s="31"/>
      <c r="C49" s="35" t="s">
        <v>29</v>
      </c>
      <c r="D49" s="31"/>
      <c r="E49" s="36"/>
      <c r="F49" s="58">
        <v>385</v>
      </c>
      <c r="G49" s="37">
        <v>1552320</v>
      </c>
    </row>
    <row r="50" spans="1:7" ht="14.25" customHeight="1" outlineLevel="1">
      <c r="A50" s="30"/>
      <c r="B50" s="31"/>
      <c r="C50" s="38" t="s">
        <v>30</v>
      </c>
      <c r="D50" s="33"/>
      <c r="E50" s="34"/>
      <c r="F50" s="59">
        <v>115</v>
      </c>
      <c r="G50" s="52">
        <v>463680</v>
      </c>
    </row>
    <row r="51" spans="1:7" ht="14.25" customHeight="1" outlineLevel="2">
      <c r="A51" s="30" t="s">
        <v>54</v>
      </c>
      <c r="B51" s="31" t="s">
        <v>55</v>
      </c>
      <c r="C51" s="53" t="s">
        <v>56</v>
      </c>
      <c r="D51" s="31" t="s">
        <v>47</v>
      </c>
      <c r="E51" s="60">
        <v>151.62335999999999</v>
      </c>
      <c r="F51" s="36"/>
      <c r="G51" s="36"/>
    </row>
    <row r="52" spans="1:7" ht="25.5" customHeight="1" outlineLevel="2">
      <c r="A52" s="30" t="s">
        <v>57</v>
      </c>
      <c r="B52" s="31" t="s">
        <v>58</v>
      </c>
      <c r="C52" s="53" t="s">
        <v>59</v>
      </c>
      <c r="D52" s="31" t="s">
        <v>47</v>
      </c>
      <c r="E52" s="60">
        <v>151.62335999999999</v>
      </c>
      <c r="F52" s="40">
        <v>10226</v>
      </c>
      <c r="G52" s="37">
        <v>1550500</v>
      </c>
    </row>
    <row r="53" spans="1:7" ht="14.25" customHeight="1" outlineLevel="2">
      <c r="A53" s="30"/>
      <c r="B53" s="31"/>
      <c r="C53" s="56" t="s">
        <v>48</v>
      </c>
      <c r="D53" s="33" t="s">
        <v>34</v>
      </c>
      <c r="E53" s="61">
        <v>151.62335999999999</v>
      </c>
      <c r="F53" s="52">
        <v>3066</v>
      </c>
      <c r="G53" s="52">
        <v>464877</v>
      </c>
    </row>
    <row r="54" spans="1:7" ht="5.85" customHeight="1">
      <c r="A54" s="41"/>
      <c r="B54" s="42"/>
      <c r="C54" s="42"/>
      <c r="D54" s="42"/>
      <c r="E54" s="42"/>
      <c r="F54" s="42"/>
      <c r="G54" s="43"/>
    </row>
    <row r="55" spans="1:7" ht="27.75" customHeight="1">
      <c r="A55" s="44">
        <v>3</v>
      </c>
      <c r="B55" s="45" t="s">
        <v>60</v>
      </c>
      <c r="C55" s="46" t="s">
        <v>61</v>
      </c>
      <c r="D55" s="45" t="s">
        <v>62</v>
      </c>
      <c r="E55" s="48">
        <v>2000</v>
      </c>
      <c r="F55" s="47">
        <v>183</v>
      </c>
      <c r="G55" s="48">
        <v>366000</v>
      </c>
    </row>
    <row r="56" spans="1:7">
      <c r="A56" s="50"/>
      <c r="B56" s="51" t="s">
        <v>63</v>
      </c>
      <c r="C56" s="167"/>
      <c r="D56" s="168"/>
      <c r="E56" s="168"/>
      <c r="F56" s="168"/>
      <c r="G56" s="169"/>
    </row>
    <row r="57" spans="1:7" ht="14.25" customHeight="1" outlineLevel="1">
      <c r="A57" s="30"/>
      <c r="B57" s="31"/>
      <c r="C57" s="32" t="s">
        <v>25</v>
      </c>
      <c r="D57" s="33"/>
      <c r="E57" s="34"/>
      <c r="F57" s="34"/>
      <c r="G57" s="34"/>
    </row>
    <row r="58" spans="1:7" ht="14.25" customHeight="1" outlineLevel="1">
      <c r="A58" s="30" t="s">
        <v>64</v>
      </c>
      <c r="B58" s="31"/>
      <c r="C58" s="35" t="s">
        <v>26</v>
      </c>
      <c r="D58" s="31"/>
      <c r="E58" s="36"/>
      <c r="F58" s="58">
        <v>183</v>
      </c>
      <c r="G58" s="40">
        <v>366000</v>
      </c>
    </row>
    <row r="59" spans="1:7" ht="14.25" customHeight="1" outlineLevel="1">
      <c r="A59" s="30"/>
      <c r="B59" s="31"/>
      <c r="C59" s="38" t="s">
        <v>28</v>
      </c>
      <c r="D59" s="33"/>
      <c r="E59" s="34"/>
      <c r="F59" s="59">
        <v>94</v>
      </c>
      <c r="G59" s="52">
        <v>188000</v>
      </c>
    </row>
    <row r="60" spans="1:7" ht="37.5" customHeight="1" outlineLevel="2">
      <c r="A60" s="30" t="s">
        <v>65</v>
      </c>
      <c r="B60" s="31" t="s">
        <v>66</v>
      </c>
      <c r="C60" s="53" t="s">
        <v>67</v>
      </c>
      <c r="D60" s="31" t="s">
        <v>34</v>
      </c>
      <c r="E60" s="62">
        <v>87.584000000000003</v>
      </c>
      <c r="F60" s="40">
        <v>4168</v>
      </c>
      <c r="G60" s="40">
        <v>365050</v>
      </c>
    </row>
    <row r="61" spans="1:7" ht="5.85" customHeight="1">
      <c r="A61" s="41"/>
      <c r="B61" s="42"/>
      <c r="C61" s="42"/>
      <c r="D61" s="42"/>
      <c r="E61" s="42"/>
      <c r="F61" s="42"/>
      <c r="G61" s="43"/>
    </row>
    <row r="62" spans="1:7" ht="37.5" customHeight="1">
      <c r="A62" s="44">
        <v>4</v>
      </c>
      <c r="B62" s="45" t="s">
        <v>68</v>
      </c>
      <c r="C62" s="46" t="s">
        <v>69</v>
      </c>
      <c r="D62" s="45" t="s">
        <v>70</v>
      </c>
      <c r="E62" s="48">
        <v>112000</v>
      </c>
      <c r="F62" s="47">
        <v>40</v>
      </c>
      <c r="G62" s="49">
        <v>4480000</v>
      </c>
    </row>
    <row r="63" spans="1:7" ht="5.85" customHeight="1">
      <c r="A63" s="41"/>
      <c r="B63" s="42"/>
      <c r="C63" s="42"/>
      <c r="D63" s="42"/>
      <c r="E63" s="42"/>
      <c r="F63" s="42"/>
      <c r="G63" s="43"/>
    </row>
    <row r="64" spans="1:7" ht="42" customHeight="1">
      <c r="A64" s="44">
        <v>5</v>
      </c>
      <c r="B64" s="45" t="s">
        <v>71</v>
      </c>
      <c r="C64" s="46" t="s">
        <v>72</v>
      </c>
      <c r="D64" s="45" t="s">
        <v>73</v>
      </c>
      <c r="E64" s="48">
        <v>5824</v>
      </c>
      <c r="F64" s="47">
        <v>224</v>
      </c>
      <c r="G64" s="49">
        <v>1304576</v>
      </c>
    </row>
    <row r="65" spans="1:7">
      <c r="A65" s="50"/>
      <c r="B65" s="51" t="s">
        <v>63</v>
      </c>
      <c r="C65" s="167"/>
      <c r="D65" s="168"/>
      <c r="E65" s="168"/>
      <c r="F65" s="168"/>
      <c r="G65" s="169"/>
    </row>
    <row r="66" spans="1:7" ht="14.25" customHeight="1" outlineLevel="1">
      <c r="A66" s="30"/>
      <c r="B66" s="31"/>
      <c r="C66" s="32" t="s">
        <v>25</v>
      </c>
      <c r="D66" s="33"/>
      <c r="E66" s="34"/>
      <c r="F66" s="34"/>
      <c r="G66" s="34"/>
    </row>
    <row r="67" spans="1:7" ht="14.25" customHeight="1" outlineLevel="1">
      <c r="A67" s="30" t="s">
        <v>74</v>
      </c>
      <c r="B67" s="31"/>
      <c r="C67" s="35" t="s">
        <v>29</v>
      </c>
      <c r="D67" s="31"/>
      <c r="E67" s="36"/>
      <c r="F67" s="58">
        <v>224</v>
      </c>
      <c r="G67" s="37">
        <v>1304576</v>
      </c>
    </row>
    <row r="68" spans="1:7" ht="14.25" customHeight="1" outlineLevel="1">
      <c r="A68" s="30"/>
      <c r="B68" s="31"/>
      <c r="C68" s="38" t="s">
        <v>30</v>
      </c>
      <c r="D68" s="33"/>
      <c r="E68" s="34"/>
      <c r="F68" s="59">
        <v>59</v>
      </c>
      <c r="G68" s="52">
        <v>343616</v>
      </c>
    </row>
    <row r="69" spans="1:7" ht="25.5" customHeight="1" outlineLevel="2">
      <c r="A69" s="30" t="s">
        <v>75</v>
      </c>
      <c r="B69" s="31" t="s">
        <v>76</v>
      </c>
      <c r="C69" s="53" t="s">
        <v>77</v>
      </c>
      <c r="D69" s="31" t="s">
        <v>47</v>
      </c>
      <c r="E69" s="54">
        <v>78.926848000000007</v>
      </c>
      <c r="F69" s="40">
        <v>16548</v>
      </c>
      <c r="G69" s="37">
        <v>1306081</v>
      </c>
    </row>
    <row r="70" spans="1:7" ht="14.25" customHeight="1" outlineLevel="2">
      <c r="A70" s="30"/>
      <c r="B70" s="31"/>
      <c r="C70" s="56" t="s">
        <v>48</v>
      </c>
      <c r="D70" s="33" t="s">
        <v>34</v>
      </c>
      <c r="E70" s="63">
        <v>78.926848000000007</v>
      </c>
      <c r="F70" s="52">
        <v>4379</v>
      </c>
      <c r="G70" s="52">
        <v>345621</v>
      </c>
    </row>
    <row r="71" spans="1:7" ht="5.85" customHeight="1">
      <c r="A71" s="41"/>
      <c r="B71" s="42"/>
      <c r="C71" s="42"/>
      <c r="D71" s="42"/>
      <c r="E71" s="42"/>
      <c r="F71" s="42"/>
      <c r="G71" s="43"/>
    </row>
    <row r="72" spans="1:7" ht="42" customHeight="1">
      <c r="A72" s="44">
        <v>6</v>
      </c>
      <c r="B72" s="45" t="s">
        <v>78</v>
      </c>
      <c r="C72" s="46" t="s">
        <v>79</v>
      </c>
      <c r="D72" s="45" t="s">
        <v>73</v>
      </c>
      <c r="E72" s="48">
        <v>5824</v>
      </c>
      <c r="F72" s="47">
        <v>80</v>
      </c>
      <c r="G72" s="48">
        <v>465920</v>
      </c>
    </row>
    <row r="73" spans="1:7">
      <c r="A73" s="50"/>
      <c r="B73" s="51" t="s">
        <v>63</v>
      </c>
      <c r="C73" s="167"/>
      <c r="D73" s="168"/>
      <c r="E73" s="168"/>
      <c r="F73" s="168"/>
      <c r="G73" s="169"/>
    </row>
    <row r="74" spans="1:7" ht="14.25" customHeight="1" outlineLevel="1">
      <c r="A74" s="30"/>
      <c r="B74" s="31"/>
      <c r="C74" s="32" t="s">
        <v>25</v>
      </c>
      <c r="D74" s="33"/>
      <c r="E74" s="34"/>
      <c r="F74" s="34"/>
      <c r="G74" s="34"/>
    </row>
    <row r="75" spans="1:7" ht="14.25" customHeight="1" outlineLevel="1">
      <c r="A75" s="30" t="s">
        <v>80</v>
      </c>
      <c r="B75" s="31"/>
      <c r="C75" s="35" t="s">
        <v>29</v>
      </c>
      <c r="D75" s="31"/>
      <c r="E75" s="36"/>
      <c r="F75" s="58">
        <v>80</v>
      </c>
      <c r="G75" s="40">
        <v>465920</v>
      </c>
    </row>
    <row r="76" spans="1:7" ht="14.25" customHeight="1" outlineLevel="1">
      <c r="A76" s="30"/>
      <c r="B76" s="31"/>
      <c r="C76" s="38" t="s">
        <v>30</v>
      </c>
      <c r="D76" s="33"/>
      <c r="E76" s="34"/>
      <c r="F76" s="59">
        <v>16</v>
      </c>
      <c r="G76" s="52">
        <v>93184</v>
      </c>
    </row>
    <row r="77" spans="1:7" ht="25.5" customHeight="1" outlineLevel="2">
      <c r="A77" s="30" t="s">
        <v>81</v>
      </c>
      <c r="B77" s="31" t="s">
        <v>82</v>
      </c>
      <c r="C77" s="53" t="s">
        <v>83</v>
      </c>
      <c r="D77" s="31" t="s">
        <v>47</v>
      </c>
      <c r="E77" s="54">
        <v>20.873215999999999</v>
      </c>
      <c r="F77" s="40">
        <v>22376</v>
      </c>
      <c r="G77" s="40">
        <v>467059</v>
      </c>
    </row>
    <row r="78" spans="1:7" ht="14.25" customHeight="1" outlineLevel="2">
      <c r="A78" s="30"/>
      <c r="B78" s="31"/>
      <c r="C78" s="56" t="s">
        <v>48</v>
      </c>
      <c r="D78" s="33" t="s">
        <v>34</v>
      </c>
      <c r="E78" s="63">
        <v>20.873215999999999</v>
      </c>
      <c r="F78" s="52">
        <v>4379</v>
      </c>
      <c r="G78" s="52">
        <v>91404</v>
      </c>
    </row>
    <row r="79" spans="1:7" ht="5.85" customHeight="1">
      <c r="A79" s="41"/>
      <c r="B79" s="42"/>
      <c r="C79" s="42"/>
      <c r="D79" s="42"/>
      <c r="E79" s="42"/>
      <c r="F79" s="42"/>
      <c r="G79" s="43"/>
    </row>
    <row r="80" spans="1:7" ht="42" customHeight="1">
      <c r="A80" s="44">
        <v>7</v>
      </c>
      <c r="B80" s="45" t="s">
        <v>84</v>
      </c>
      <c r="C80" s="46" t="s">
        <v>85</v>
      </c>
      <c r="D80" s="45" t="s">
        <v>86</v>
      </c>
      <c r="E80" s="48">
        <v>10000</v>
      </c>
      <c r="F80" s="47">
        <v>7</v>
      </c>
      <c r="G80" s="48">
        <v>70000</v>
      </c>
    </row>
    <row r="81" spans="1:7" ht="25.5" customHeight="1">
      <c r="A81" s="50"/>
      <c r="B81" s="51" t="s">
        <v>87</v>
      </c>
      <c r="C81" s="167" t="s">
        <v>88</v>
      </c>
      <c r="D81" s="168"/>
      <c r="E81" s="168"/>
      <c r="F81" s="168"/>
      <c r="G81" s="169"/>
    </row>
    <row r="82" spans="1:7">
      <c r="A82" s="50"/>
      <c r="B82" s="51" t="s">
        <v>63</v>
      </c>
      <c r="C82" s="167"/>
      <c r="D82" s="168"/>
      <c r="E82" s="168"/>
      <c r="F82" s="168"/>
      <c r="G82" s="169"/>
    </row>
    <row r="83" spans="1:7" ht="14.25" customHeight="1" outlineLevel="1">
      <c r="A83" s="30"/>
      <c r="B83" s="31"/>
      <c r="C83" s="32" t="s">
        <v>25</v>
      </c>
      <c r="D83" s="33"/>
      <c r="E83" s="34"/>
      <c r="F83" s="34"/>
      <c r="G83" s="34"/>
    </row>
    <row r="84" spans="1:7" ht="14.25" customHeight="1" outlineLevel="1">
      <c r="A84" s="30" t="s">
        <v>89</v>
      </c>
      <c r="B84" s="31"/>
      <c r="C84" s="35" t="s">
        <v>29</v>
      </c>
      <c r="D84" s="31"/>
      <c r="E84" s="36"/>
      <c r="F84" s="58">
        <v>7</v>
      </c>
      <c r="G84" s="40">
        <v>70000</v>
      </c>
    </row>
    <row r="85" spans="1:7" ht="14.25" customHeight="1" outlineLevel="1">
      <c r="A85" s="30"/>
      <c r="B85" s="31"/>
      <c r="C85" s="38" t="s">
        <v>30</v>
      </c>
      <c r="D85" s="33"/>
      <c r="E85" s="34"/>
      <c r="F85" s="59">
        <v>1</v>
      </c>
      <c r="G85" s="52">
        <v>10000</v>
      </c>
    </row>
    <row r="86" spans="1:7" ht="25.5" customHeight="1" outlineLevel="2">
      <c r="A86" s="30" t="s">
        <v>90</v>
      </c>
      <c r="B86" s="31" t="s">
        <v>82</v>
      </c>
      <c r="C86" s="53" t="s">
        <v>83</v>
      </c>
      <c r="D86" s="31" t="s">
        <v>47</v>
      </c>
      <c r="E86" s="64">
        <v>3.3151999999999999</v>
      </c>
      <c r="F86" s="40">
        <v>22376</v>
      </c>
      <c r="G86" s="40">
        <v>74181</v>
      </c>
    </row>
    <row r="87" spans="1:7" ht="14.25" customHeight="1" outlineLevel="2">
      <c r="A87" s="30"/>
      <c r="B87" s="31"/>
      <c r="C87" s="56" t="s">
        <v>48</v>
      </c>
      <c r="D87" s="33" t="s">
        <v>34</v>
      </c>
      <c r="E87" s="65">
        <v>3.3151999999999999</v>
      </c>
      <c r="F87" s="52">
        <v>4379</v>
      </c>
      <c r="G87" s="52">
        <v>14517</v>
      </c>
    </row>
    <row r="88" spans="1:7" ht="5.85" customHeight="1">
      <c r="A88" s="41"/>
      <c r="B88" s="42"/>
      <c r="C88" s="42"/>
      <c r="D88" s="42"/>
      <c r="E88" s="42"/>
      <c r="F88" s="42"/>
      <c r="G88" s="43"/>
    </row>
    <row r="89" spans="1:7" ht="25.5" customHeight="1">
      <c r="A89" s="44">
        <v>8</v>
      </c>
      <c r="B89" s="45" t="s">
        <v>91</v>
      </c>
      <c r="C89" s="46" t="s">
        <v>92</v>
      </c>
      <c r="D89" s="45" t="s">
        <v>93</v>
      </c>
      <c r="E89" s="66">
        <v>422.25</v>
      </c>
      <c r="F89" s="48">
        <v>5603</v>
      </c>
      <c r="G89" s="49">
        <v>2365867</v>
      </c>
    </row>
    <row r="90" spans="1:7" ht="14.25" customHeight="1" outlineLevel="1">
      <c r="A90" s="30"/>
      <c r="B90" s="31"/>
      <c r="C90" s="32" t="s">
        <v>25</v>
      </c>
      <c r="D90" s="33"/>
      <c r="E90" s="34"/>
      <c r="F90" s="34"/>
      <c r="G90" s="34"/>
    </row>
    <row r="91" spans="1:7" ht="5.85" customHeight="1">
      <c r="A91" s="41"/>
      <c r="B91" s="42"/>
      <c r="C91" s="42"/>
      <c r="D91" s="42"/>
      <c r="E91" s="42"/>
      <c r="F91" s="42"/>
      <c r="G91" s="43"/>
    </row>
    <row r="92" spans="1:7">
      <c r="B92" s="170"/>
      <c r="C92" s="170"/>
      <c r="D92" s="170"/>
      <c r="E92" s="170"/>
      <c r="F92" s="170"/>
      <c r="G92" s="170"/>
    </row>
    <row r="93" spans="1:7">
      <c r="B93" s="170"/>
      <c r="C93" s="170"/>
      <c r="D93" s="170"/>
      <c r="E93" s="170"/>
      <c r="F93" s="170"/>
      <c r="G93" s="170"/>
    </row>
    <row r="94" spans="1:7" ht="14.25" customHeight="1">
      <c r="B94" s="171" t="s">
        <v>94</v>
      </c>
      <c r="C94" s="171"/>
      <c r="D94" s="171"/>
      <c r="E94" s="171"/>
      <c r="F94" s="67" t="s">
        <v>97</v>
      </c>
      <c r="G94" s="68"/>
    </row>
    <row r="95" spans="1:7">
      <c r="B95" s="170" t="s">
        <v>95</v>
      </c>
      <c r="C95" s="170"/>
      <c r="D95" s="170"/>
      <c r="E95" s="170"/>
      <c r="F95" s="170"/>
      <c r="G95" s="170"/>
    </row>
    <row r="96" spans="1:7">
      <c r="B96" s="170"/>
      <c r="C96" s="170"/>
      <c r="D96" s="170"/>
      <c r="E96" s="170"/>
      <c r="F96" s="170"/>
      <c r="G96" s="170"/>
    </row>
    <row r="97" spans="1:7" ht="14.25" customHeight="1">
      <c r="B97" s="171" t="s">
        <v>96</v>
      </c>
      <c r="C97" s="171"/>
      <c r="D97" s="171"/>
      <c r="E97" s="171"/>
      <c r="F97" s="67"/>
      <c r="G97" s="68"/>
    </row>
    <row r="98" spans="1:7">
      <c r="B98" s="170" t="s">
        <v>95</v>
      </c>
      <c r="C98" s="170"/>
      <c r="D98" s="170"/>
      <c r="E98" s="170"/>
      <c r="F98" s="170"/>
      <c r="G98" s="170"/>
    </row>
    <row r="99" spans="1:7">
      <c r="B99" s="170"/>
      <c r="C99" s="170"/>
      <c r="D99" s="170"/>
      <c r="E99" s="170"/>
      <c r="F99" s="170"/>
      <c r="G99" s="170"/>
    </row>
    <row r="102" spans="1:7">
      <c r="A102" s="2"/>
    </row>
  </sheetData>
  <mergeCells count="27">
    <mergeCell ref="B95:G95"/>
    <mergeCell ref="B96:G96"/>
    <mergeCell ref="B97:E97"/>
    <mergeCell ref="B98:G98"/>
    <mergeCell ref="B99:G99"/>
    <mergeCell ref="C81:G81"/>
    <mergeCell ref="C82:G82"/>
    <mergeCell ref="B92:G92"/>
    <mergeCell ref="B93:G93"/>
    <mergeCell ref="B94:E94"/>
    <mergeCell ref="C33:G33"/>
    <mergeCell ref="C44:G44"/>
    <mergeCell ref="C56:G56"/>
    <mergeCell ref="C65:G65"/>
    <mergeCell ref="C73:G73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95" fitToHeight="1000" orientation="landscape" useFirstPageNumber="1" horizontalDpi="300" verticalDpi="300" r:id="rId1"/>
  <headerFooter>
    <oddHeader>&amp;L&amp;"Arial,обычный"&amp;8Программный комплекс АВС (редакция 2026.9)  Э0810267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F40"/>
  <sheetViews>
    <sheetView topLeftCell="A7" zoomScaleNormal="100" workbookViewId="0">
      <selection activeCell="B26" sqref="B26:E32"/>
    </sheetView>
  </sheetViews>
  <sheetFormatPr defaultColWidth="8.85546875" defaultRowHeight="12.75" outlineLevelRow="1"/>
  <cols>
    <col min="1" max="1" width="8.28515625" style="69" customWidth="1"/>
    <col min="2" max="2" width="21.28515625" style="69" customWidth="1"/>
    <col min="3" max="3" width="50.5703125" style="69" customWidth="1"/>
    <col min="4" max="4" width="19" style="69" customWidth="1"/>
    <col min="5" max="5" width="15.140625" style="69" customWidth="1"/>
    <col min="6" max="6" width="10.28515625" style="69" customWidth="1"/>
    <col min="7" max="16384" width="8.85546875" style="69"/>
  </cols>
  <sheetData>
    <row r="1" spans="1:6">
      <c r="E1" s="69" t="s">
        <v>105</v>
      </c>
    </row>
    <row r="3" spans="1:6">
      <c r="E3" s="69" t="s">
        <v>104</v>
      </c>
    </row>
    <row r="5" spans="1:6">
      <c r="A5" s="99"/>
      <c r="B5" s="99"/>
      <c r="C5" s="99"/>
      <c r="D5" s="99"/>
      <c r="E5" s="98" t="s">
        <v>103</v>
      </c>
    </row>
    <row r="6" spans="1:6" ht="6" customHeight="1">
      <c r="A6" s="97"/>
      <c r="B6" s="97"/>
      <c r="C6" s="96"/>
      <c r="D6" s="95"/>
      <c r="E6" s="95"/>
    </row>
    <row r="7" spans="1:6" ht="13.15" customHeight="1">
      <c r="A7" s="185" t="s">
        <v>2</v>
      </c>
      <c r="B7" s="185"/>
      <c r="C7" s="94" t="s">
        <v>3</v>
      </c>
      <c r="D7" s="94"/>
      <c r="E7" s="94"/>
    </row>
    <row r="8" spans="1:6" ht="7.5" customHeight="1">
      <c r="A8" s="186"/>
      <c r="B8" s="186"/>
      <c r="C8" s="186"/>
      <c r="D8" s="187"/>
      <c r="E8" s="187"/>
    </row>
    <row r="9" spans="1:6" ht="13.15" customHeight="1">
      <c r="A9" s="185" t="s">
        <v>4</v>
      </c>
      <c r="B9" s="185"/>
      <c r="C9" s="94" t="s">
        <v>3</v>
      </c>
      <c r="D9" s="94"/>
      <c r="E9" s="94"/>
    </row>
    <row r="10" spans="1:6">
      <c r="A10" s="186"/>
      <c r="B10" s="186"/>
      <c r="C10" s="186"/>
      <c r="D10" s="187"/>
      <c r="E10" s="187"/>
    </row>
    <row r="11" spans="1:6" ht="14.25" customHeight="1">
      <c r="A11" s="93"/>
      <c r="B11" s="188" t="s">
        <v>102</v>
      </c>
      <c r="C11" s="188"/>
      <c r="D11" s="188"/>
      <c r="E11" s="188"/>
    </row>
    <row r="12" spans="1:6" ht="14.25" customHeight="1">
      <c r="A12" s="92" t="s">
        <v>101</v>
      </c>
      <c r="B12" s="189" t="s">
        <v>8</v>
      </c>
      <c r="C12" s="189"/>
      <c r="D12" s="189"/>
      <c r="E12" s="189"/>
    </row>
    <row r="13" spans="1:6" ht="14.25" customHeight="1">
      <c r="A13" s="184"/>
      <c r="B13" s="184"/>
      <c r="C13" s="184"/>
      <c r="D13" s="184"/>
      <c r="E13" s="184"/>
      <c r="F13" s="91"/>
    </row>
    <row r="14" spans="1:6" ht="40.9" customHeight="1">
      <c r="A14" s="90" t="s">
        <v>100</v>
      </c>
      <c r="B14" s="180" t="s">
        <v>99</v>
      </c>
      <c r="C14" s="181"/>
      <c r="D14" s="90" t="s">
        <v>20</v>
      </c>
      <c r="E14" s="90" t="s">
        <v>21</v>
      </c>
    </row>
    <row r="15" spans="1:6">
      <c r="A15" s="89">
        <v>1</v>
      </c>
      <c r="B15" s="182">
        <v>2</v>
      </c>
      <c r="C15" s="183"/>
      <c r="D15" s="89">
        <v>3</v>
      </c>
      <c r="E15" s="89">
        <v>4</v>
      </c>
      <c r="F15" s="88"/>
    </row>
    <row r="16" spans="1:6" ht="14.25" customHeight="1">
      <c r="A16" s="75">
        <v>1</v>
      </c>
      <c r="B16" s="175" t="s">
        <v>36</v>
      </c>
      <c r="C16" s="176"/>
      <c r="D16" s="74" t="s">
        <v>37</v>
      </c>
      <c r="E16" s="87">
        <v>448</v>
      </c>
    </row>
    <row r="17" spans="1:5" ht="14.25" hidden="1" customHeight="1" outlineLevel="1">
      <c r="A17" s="78"/>
      <c r="B17" s="173" t="s">
        <v>42</v>
      </c>
      <c r="C17" s="174"/>
      <c r="D17" s="77" t="s">
        <v>34</v>
      </c>
      <c r="E17" s="80">
        <v>347.04902399999997</v>
      </c>
    </row>
    <row r="18" spans="1:5" ht="14.25" hidden="1" customHeight="1" outlineLevel="1">
      <c r="A18" s="78"/>
      <c r="B18" s="173" t="s">
        <v>46</v>
      </c>
      <c r="C18" s="174"/>
      <c r="D18" s="77" t="s">
        <v>47</v>
      </c>
      <c r="E18" s="86">
        <v>366.24</v>
      </c>
    </row>
    <row r="19" spans="1:5" ht="14.25" customHeight="1" collapsed="1">
      <c r="A19" s="75">
        <v>2</v>
      </c>
      <c r="B19" s="175" t="s">
        <v>50</v>
      </c>
      <c r="C19" s="176"/>
      <c r="D19" s="74" t="s">
        <v>37</v>
      </c>
      <c r="E19" s="79">
        <v>4032</v>
      </c>
    </row>
    <row r="20" spans="1:5" ht="14.25" hidden="1" customHeight="1" outlineLevel="1">
      <c r="A20" s="78"/>
      <c r="B20" s="173" t="s">
        <v>42</v>
      </c>
      <c r="C20" s="174"/>
      <c r="D20" s="77" t="s">
        <v>34</v>
      </c>
      <c r="E20" s="85">
        <v>156.01823999999999</v>
      </c>
    </row>
    <row r="21" spans="1:5" ht="14.25" hidden="1" customHeight="1" outlineLevel="1">
      <c r="A21" s="78"/>
      <c r="B21" s="173" t="s">
        <v>56</v>
      </c>
      <c r="C21" s="174"/>
      <c r="D21" s="77" t="s">
        <v>47</v>
      </c>
      <c r="E21" s="85">
        <v>151.62335999999999</v>
      </c>
    </row>
    <row r="22" spans="1:5" ht="25.5" hidden="1" customHeight="1" outlineLevel="1">
      <c r="A22" s="78"/>
      <c r="B22" s="173" t="s">
        <v>59</v>
      </c>
      <c r="C22" s="174"/>
      <c r="D22" s="77" t="s">
        <v>47</v>
      </c>
      <c r="E22" s="85">
        <v>151.62335999999999</v>
      </c>
    </row>
    <row r="23" spans="1:5" ht="14.25" customHeight="1" collapsed="1">
      <c r="A23" s="75">
        <v>3</v>
      </c>
      <c r="B23" s="175" t="s">
        <v>61</v>
      </c>
      <c r="C23" s="176"/>
      <c r="D23" s="74" t="s">
        <v>62</v>
      </c>
      <c r="E23" s="79">
        <v>2000</v>
      </c>
    </row>
    <row r="24" spans="1:5" ht="37.5" hidden="1" customHeight="1" outlineLevel="1">
      <c r="A24" s="78"/>
      <c r="B24" s="173" t="s">
        <v>67</v>
      </c>
      <c r="C24" s="174"/>
      <c r="D24" s="77" t="s">
        <v>34</v>
      </c>
      <c r="E24" s="84">
        <v>87.584000000000003</v>
      </c>
    </row>
    <row r="25" spans="1:5" ht="37.5" customHeight="1" collapsed="1">
      <c r="A25" s="83">
        <v>4</v>
      </c>
      <c r="B25" s="178" t="s">
        <v>69</v>
      </c>
      <c r="C25" s="179"/>
      <c r="D25" s="82" t="s">
        <v>70</v>
      </c>
      <c r="E25" s="81">
        <v>112000</v>
      </c>
    </row>
    <row r="26" spans="1:5" ht="25.5" customHeight="1">
      <c r="A26" s="75">
        <v>5</v>
      </c>
      <c r="B26" s="175" t="s">
        <v>72</v>
      </c>
      <c r="C26" s="176"/>
      <c r="D26" s="74" t="s">
        <v>73</v>
      </c>
      <c r="E26" s="79">
        <v>5824</v>
      </c>
    </row>
    <row r="27" spans="1:5" ht="25.5" hidden="1" customHeight="1" outlineLevel="1">
      <c r="A27" s="78"/>
      <c r="B27" s="173" t="s">
        <v>77</v>
      </c>
      <c r="C27" s="174"/>
      <c r="D27" s="77" t="s">
        <v>47</v>
      </c>
      <c r="E27" s="80">
        <v>78.926848000000007</v>
      </c>
    </row>
    <row r="28" spans="1:5" ht="25.5" customHeight="1" collapsed="1">
      <c r="A28" s="75">
        <v>6</v>
      </c>
      <c r="B28" s="175" t="s">
        <v>79</v>
      </c>
      <c r="C28" s="176"/>
      <c r="D28" s="74" t="s">
        <v>73</v>
      </c>
      <c r="E28" s="79">
        <v>5824</v>
      </c>
    </row>
    <row r="29" spans="1:5" ht="25.5" hidden="1" customHeight="1" outlineLevel="1">
      <c r="A29" s="78"/>
      <c r="B29" s="173" t="s">
        <v>83</v>
      </c>
      <c r="C29" s="174"/>
      <c r="D29" s="77" t="s">
        <v>47</v>
      </c>
      <c r="E29" s="80">
        <v>20.873215999999999</v>
      </c>
    </row>
    <row r="30" spans="1:5" ht="37.5" customHeight="1" collapsed="1">
      <c r="A30" s="75">
        <v>7</v>
      </c>
      <c r="B30" s="175" t="s">
        <v>85</v>
      </c>
      <c r="C30" s="176"/>
      <c r="D30" s="74" t="s">
        <v>86</v>
      </c>
      <c r="E30" s="79">
        <v>10000</v>
      </c>
    </row>
    <row r="31" spans="1:5" ht="25.5" hidden="1" customHeight="1" outlineLevel="1">
      <c r="A31" s="78"/>
      <c r="B31" s="173" t="s">
        <v>83</v>
      </c>
      <c r="C31" s="174"/>
      <c r="D31" s="77" t="s">
        <v>47</v>
      </c>
      <c r="E31" s="76">
        <v>3.3151999999999999</v>
      </c>
    </row>
    <row r="32" spans="1:5" ht="14.25" customHeight="1" collapsed="1">
      <c r="A32" s="75">
        <v>8</v>
      </c>
      <c r="B32" s="175" t="s">
        <v>92</v>
      </c>
      <c r="C32" s="176"/>
      <c r="D32" s="74" t="s">
        <v>93</v>
      </c>
      <c r="E32" s="73">
        <v>422.25</v>
      </c>
    </row>
    <row r="33" spans="1:5">
      <c r="B33" s="172"/>
      <c r="C33" s="172"/>
      <c r="D33" s="172"/>
      <c r="E33" s="172"/>
    </row>
    <row r="34" spans="1:5">
      <c r="B34" s="172"/>
      <c r="C34" s="172"/>
      <c r="D34" s="172"/>
      <c r="E34" s="172"/>
    </row>
    <row r="35" spans="1:5" ht="14.25" customHeight="1">
      <c r="B35" s="177" t="s">
        <v>98</v>
      </c>
      <c r="C35" s="177"/>
      <c r="D35" s="72"/>
      <c r="E35" s="71"/>
    </row>
    <row r="36" spans="1:5">
      <c r="B36" s="172" t="s">
        <v>95</v>
      </c>
      <c r="C36" s="172"/>
      <c r="D36" s="172"/>
      <c r="E36" s="172"/>
    </row>
    <row r="37" spans="1:5">
      <c r="B37" s="172"/>
      <c r="C37" s="172"/>
      <c r="D37" s="172"/>
      <c r="E37" s="172"/>
    </row>
    <row r="40" spans="1:5">
      <c r="A40" s="70"/>
    </row>
  </sheetData>
  <mergeCells count="31">
    <mergeCell ref="A13:E13"/>
    <mergeCell ref="A7:B7"/>
    <mergeCell ref="A10:E10"/>
    <mergeCell ref="A8:E8"/>
    <mergeCell ref="A9:B9"/>
    <mergeCell ref="B11:E11"/>
    <mergeCell ref="B12:E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6:C26"/>
    <mergeCell ref="B27:C27"/>
    <mergeCell ref="B28:C28"/>
    <mergeCell ref="B34:E34"/>
    <mergeCell ref="B35:C35"/>
    <mergeCell ref="B37:E37"/>
    <mergeCell ref="B29:C29"/>
    <mergeCell ref="B30:C30"/>
    <mergeCell ref="B31:C31"/>
    <mergeCell ref="B32:C32"/>
    <mergeCell ref="B33:E33"/>
    <mergeCell ref="B36:E36"/>
  </mergeCells>
  <pageMargins left="0.39370078739999997" right="0.31496062990000001" top="0.70866141729999998" bottom="0.39370078739999997" header="0.23622047239999999" footer="0.23622047239999999"/>
  <pageSetup paperSize="9" fitToHeight="1000" orientation="landscape" useFirstPageNumber="1" horizontalDpi="300" verticalDpi="300" r:id="rId1"/>
  <headerFooter>
    <oddHeader>&amp;L&amp;"Arial,обычный"&amp;8Программный комплекс АВС (редакция 2026.9)  Э0810267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..._ССР (7)</vt:lpstr>
      <vt:lpstr>Э0810266 Форма 4</vt:lpstr>
      <vt:lpstr>ДВ</vt:lpstr>
      <vt:lpstr>ДВ!Заголовки_для_печати</vt:lpstr>
      <vt:lpstr>'Э0810266 Форма 4'!Заголовки_для_печати</vt:lpstr>
      <vt:lpstr>ДВ!Область_печати</vt:lpstr>
      <vt:lpstr>'Э0810266 Форма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2026-10-08T11:04:31Z</cp:lastPrinted>
  <dcterms:created xsi:type="dcterms:W3CDTF">2026-10-08T06:47:03Z</dcterms:created>
  <dcterms:modified xsi:type="dcterms:W3CDTF">2026-10-15T05:30:30Z</dcterms:modified>
</cp:coreProperties>
</file>