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5" yWindow="-15" windowWidth="27810" windowHeight="12525" activeTab="2"/>
  </bookViews>
  <sheets>
    <sheet name="..._ССР" sheetId="2" r:id="rId1"/>
    <sheet name="310925_ЛС" sheetId="1" r:id="rId2"/>
    <sheet name="rs_abc" sheetId="3" r:id="rId3"/>
    <sheet name="310925_ДВ" sheetId="4" r:id="rId4"/>
  </sheets>
  <externalReferences>
    <externalReference r:id="rId5"/>
  </externalReferences>
  <definedNames>
    <definedName name="Excel_BuiltIn_Print_Titles_1" localSheetId="0">[1]К9!#REF!</definedName>
    <definedName name="Excel_BuiltIn_Print_Titles_1">'310925_ЛС'!$23:$23</definedName>
    <definedName name="_xlnm.Print_Titles" localSheetId="3">'310925_ДВ'!$10:$10</definedName>
    <definedName name="_xlnm.Print_Titles" localSheetId="1">'310925_ЛС'!$20:$20</definedName>
    <definedName name="_xlnm.Print_Titles" localSheetId="2">rs_abc!$13:$13</definedName>
  </definedNames>
  <calcPr calcId="125725"/>
</workbook>
</file>

<file path=xl/calcChain.xml><?xml version="1.0" encoding="utf-8"?>
<calcChain xmlns="http://schemas.openxmlformats.org/spreadsheetml/2006/main">
  <c r="G4" i="2"/>
  <c r="H29" l="1"/>
  <c r="D19" l="1"/>
  <c r="H19" s="1"/>
  <c r="D20" l="1"/>
  <c r="H20" l="1"/>
  <c r="H21" s="1"/>
  <c r="D21"/>
  <c r="D23" s="1"/>
  <c r="H23" l="1"/>
  <c r="D24"/>
  <c r="H24" l="1"/>
  <c r="D25"/>
  <c r="D28" l="1"/>
  <c r="H25"/>
  <c r="G27" s="1"/>
  <c r="H27" l="1"/>
  <c r="G28"/>
  <c r="H28" s="1"/>
  <c r="G6" s="1"/>
</calcChain>
</file>

<file path=xl/sharedStrings.xml><?xml version="1.0" encoding="utf-8"?>
<sst xmlns="http://schemas.openxmlformats.org/spreadsheetml/2006/main" count="619" uniqueCount="342">
  <si>
    <t>Форма 4</t>
  </si>
  <si>
    <t>Наименование стройки -</t>
  </si>
  <si>
    <t>Карагандинская область, г.Балхаш, м-он 12</t>
  </si>
  <si>
    <t>Наименование объекта -</t>
  </si>
  <si>
    <t>Микрорайон 12, дом 2 в</t>
  </si>
  <si>
    <t xml:space="preserve">ЛОКАЛЬНАЯ СМЕТА   № </t>
  </si>
  <si>
    <t>(Локальный сметный расчет)</t>
  </si>
  <si>
    <t xml:space="preserve">на </t>
  </si>
  <si>
    <t xml:space="preserve"> (наименование работ и затрат)</t>
  </si>
  <si>
    <t>Основание:</t>
  </si>
  <si>
    <t>Дефектная ведомость</t>
  </si>
  <si>
    <t>Сметная стоимость</t>
  </si>
  <si>
    <t>1656,302</t>
  </si>
  <si>
    <t>тыс.тенге</t>
  </si>
  <si>
    <t>Сметная заработная плата</t>
  </si>
  <si>
    <t>277,525</t>
  </si>
  <si>
    <t>Нормативная трудоемкость</t>
  </si>
  <si>
    <t>0,131</t>
  </si>
  <si>
    <t>тыс.чел-ч</t>
  </si>
  <si>
    <t>Составлен(а) в ценах на 01.01.2024</t>
  </si>
  <si>
    <t>№
п/п</t>
  </si>
  <si>
    <t>Шифр норм,
код ресурса</t>
  </si>
  <si>
    <t>Наименование работ и затрат</t>
  </si>
  <si>
    <t>Единица измерения</t>
  </si>
  <si>
    <t>Количество</t>
  </si>
  <si>
    <t>Стоимость единицы, тенге</t>
  </si>
  <si>
    <t>Общая стоимость, тенге</t>
  </si>
  <si>
    <t>Накладные расходы, тенге</t>
  </si>
  <si>
    <t>Всего стоимость с накладными расходами и сметной прибылью, тенге
тенге</t>
  </si>
  <si>
    <t>Всего</t>
  </si>
  <si>
    <t>эксплуатация машин</t>
  </si>
  <si>
    <t>материалы</t>
  </si>
  <si>
    <t>на единицу измерения</t>
  </si>
  <si>
    <t>по проекту</t>
  </si>
  <si>
    <t>зарплата рабочих-строителей</t>
  </si>
  <si>
    <t>зарплата машинистов</t>
  </si>
  <si>
    <t>оборудование, мебель, инвентарь</t>
  </si>
  <si>
    <t xml:space="preserve">Сметная прибыль, тенге </t>
  </si>
  <si>
    <t>РАЗДЕЛ 1. Фасад</t>
  </si>
  <si>
    <t>1</t>
  </si>
  <si>
    <t>1202-0101-1701 РСНБ РК 2022 Кзтр и Кэм=1,12 Изм. и доп. вып. 41</t>
  </si>
  <si>
    <t xml:space="preserve">Стяжки бетонные. Разборка
</t>
  </si>
  <si>
    <r>
      <t>м</t>
    </r>
    <r>
      <rPr>
        <b/>
        <vertAlign val="superscript"/>
        <sz val="9"/>
        <rFont val="Times New Roman Cyr"/>
        <family val="1"/>
        <charset val="204"/>
      </rPr>
      <t>3</t>
    </r>
  </si>
  <si>
    <t>--</t>
  </si>
  <si>
    <t>НР - 72%; СП - 8%</t>
  </si>
  <si>
    <t>1.1</t>
  </si>
  <si>
    <t>009-0131</t>
  </si>
  <si>
    <t>Затраты труда рабочих (средний разряд работы 3,1). Работы по ремонту зданий и сооружений</t>
  </si>
  <si>
    <t>чел.-ч</t>
  </si>
  <si>
    <t>1.2</t>
  </si>
  <si>
    <t>099-0100</t>
  </si>
  <si>
    <t>Затраты труда машинистов</t>
  </si>
  <si>
    <t>1.3</t>
  </si>
  <si>
    <t>315-102-0202</t>
  </si>
  <si>
    <r>
      <t>Компрессоры передвижные с электродвигателем давлением до 700 кПа (7 атм), производительность до 5,2 м</t>
    </r>
    <r>
      <rPr>
        <vertAlign val="superscript"/>
        <sz val="8"/>
        <color rgb="FF003300"/>
        <rFont val="Tahoma"/>
        <family val="2"/>
        <charset val="204"/>
      </rPr>
      <t>3</t>
    </r>
    <r>
      <rPr>
        <sz val="8"/>
        <color rgb="FF003300"/>
        <rFont val="Tahoma"/>
        <family val="2"/>
        <charset val="204"/>
      </rPr>
      <t>/мин</t>
    </r>
  </si>
  <si>
    <t>маш.-ч</t>
  </si>
  <si>
    <t>1.4</t>
  </si>
  <si>
    <t>343-401-0201</t>
  </si>
  <si>
    <t>Молотки отбойные пневматические при работе от передвижных компрессорных станций</t>
  </si>
  <si>
    <t>1.5</t>
  </si>
  <si>
    <t>314-503-0101</t>
  </si>
  <si>
    <t>Погрузчики одноковшовые универсальные фронтальные пневмоколесные грузоподъёмностью 2 т</t>
  </si>
  <si>
    <t>в т.ч. , экипаж 1 чел.</t>
  </si>
  <si>
    <t>1.6</t>
  </si>
  <si>
    <t>261-107-0831</t>
  </si>
  <si>
    <t>Мусор строительный</t>
  </si>
  <si>
    <t>т</t>
  </si>
  <si>
    <t>2</t>
  </si>
  <si>
    <t>1111-0101-0204 РСНБ РК 2022 Кзтр и Кэм=1,06</t>
  </si>
  <si>
    <t xml:space="preserve">Слои подстилающие щебеночные. Устройство с уплотнением трамбовками
</t>
  </si>
  <si>
    <r>
      <t>м</t>
    </r>
    <r>
      <rPr>
        <b/>
        <vertAlign val="superscript"/>
        <sz val="9"/>
        <rFont val="Times New Roman Cyr"/>
        <family val="1"/>
        <charset val="204"/>
      </rPr>
      <t>3</t>
    </r>
    <r>
      <rPr>
        <b/>
        <sz val="9"/>
        <rFont val="Times New Roman Cyr"/>
        <family val="1"/>
        <charset val="204"/>
      </rPr>
      <t xml:space="preserve"> подстилающего слоя</t>
    </r>
  </si>
  <si>
    <t>НР - 94%; СП - 8%</t>
  </si>
  <si>
    <t>2.1</t>
  </si>
  <si>
    <t>003-0125</t>
  </si>
  <si>
    <t>Затраты труда рабочих (средний разряд работы 2,5). Работы отделочные и изоляционные</t>
  </si>
  <si>
    <t>2.2</t>
  </si>
  <si>
    <t>2.3</t>
  </si>
  <si>
    <t>314-503-0601</t>
  </si>
  <si>
    <t>Автопогрузчики, грузоподъёмность 5 т</t>
  </si>
  <si>
    <t>2.4</t>
  </si>
  <si>
    <t>315-102-0102</t>
  </si>
  <si>
    <r>
      <t>Компрессоры передвижные с двигателем внутреннего сгорания давлением до 686 кПа (7 атм), производительность 5 м</t>
    </r>
    <r>
      <rPr>
        <vertAlign val="superscript"/>
        <sz val="8"/>
        <color rgb="FF003300"/>
        <rFont val="Tahoma"/>
        <family val="2"/>
        <charset val="204"/>
      </rPr>
      <t>3</t>
    </r>
    <r>
      <rPr>
        <sz val="8"/>
        <color rgb="FF003300"/>
        <rFont val="Tahoma"/>
        <family val="2"/>
        <charset val="204"/>
      </rPr>
      <t>/мин</t>
    </r>
  </si>
  <si>
    <t>2.5</t>
  </si>
  <si>
    <t>343-402-0101</t>
  </si>
  <si>
    <t>Трамбовки пневматические при работе от компрессора</t>
  </si>
  <si>
    <t>2.6</t>
  </si>
  <si>
    <t>211-201-0601</t>
  </si>
  <si>
    <t>Щебень из плотных горных пород для строительных работ М1000 СТ РК 1284-2004 фракция 5-10 мм</t>
  </si>
  <si>
    <r>
      <t>м</t>
    </r>
    <r>
      <rPr>
        <vertAlign val="superscript"/>
        <sz val="8"/>
        <color rgb="FF000080"/>
        <rFont val="Tahoma"/>
        <family val="2"/>
        <charset val="204"/>
      </rPr>
      <t>3</t>
    </r>
  </si>
  <si>
    <t>2.7</t>
  </si>
  <si>
    <t>211-201-0604</t>
  </si>
  <si>
    <t>Щебень из плотных горных пород для строительных работ М1000 СТ РК 1284-2004 фракция 10-20 мм</t>
  </si>
  <si>
    <t>2.8</t>
  </si>
  <si>
    <t>211-201-0607</t>
  </si>
  <si>
    <t>Щебень из плотных горных пород для строительных работ М1000 СТ РК 1284-2004 фракция 40-80 (70) мм</t>
  </si>
  <si>
    <t>2.9</t>
  </si>
  <si>
    <t>217-603-0104</t>
  </si>
  <si>
    <t>Вода техническая</t>
  </si>
  <si>
    <t>3</t>
  </si>
  <si>
    <t>1106-0101-0101 РСНБ РК 2022 Кзтр и Кэм=1,12 Изм. и доп. вып. 28</t>
  </si>
  <si>
    <t xml:space="preserve">Отмостка бетонная. Устройство
</t>
  </si>
  <si>
    <t>НР - 91%; СП - 8%</t>
  </si>
  <si>
    <t>3.1</t>
  </si>
  <si>
    <t>002-0120</t>
  </si>
  <si>
    <t>Затраты труда рабочих (средний разряд работы 2). Работы по устройству несущих и ограждающих конструкций</t>
  </si>
  <si>
    <t>3.2</t>
  </si>
  <si>
    <t>3.3</t>
  </si>
  <si>
    <t>314-101-0103</t>
  </si>
  <si>
    <t>Краны башенные максимальной грузоподъёмностью 8 т, высота подъема до 41,5 м, максимальный вылет стрелы до 55 м</t>
  </si>
  <si>
    <t>3.4</t>
  </si>
  <si>
    <t>313-302-0202</t>
  </si>
  <si>
    <t>Вибратор поверхностный</t>
  </si>
  <si>
    <t>3.5</t>
  </si>
  <si>
    <t>331-101-0101</t>
  </si>
  <si>
    <t>Автомобили бортовые грузоподъёмностью до 5 т</t>
  </si>
  <si>
    <t>3.6</t>
  </si>
  <si>
    <t>212-101-0101</t>
  </si>
  <si>
    <t>Бетон тяжелый класса В3,5 ГОСТ 7473-2010 без добавок</t>
  </si>
  <si>
    <t>3.7</t>
  </si>
  <si>
    <t>3.8</t>
  </si>
  <si>
    <t>218-103-0206</t>
  </si>
  <si>
    <t>Ткань мешочная ГОСТ 30090-93</t>
  </si>
  <si>
    <r>
      <t>10 м</t>
    </r>
    <r>
      <rPr>
        <vertAlign val="superscript"/>
        <sz val="8"/>
        <color rgb="FF000080"/>
        <rFont val="Tahoma"/>
        <family val="2"/>
        <charset val="204"/>
      </rPr>
      <t>2</t>
    </r>
  </si>
  <si>
    <t>ИТОГО ПО РАЗДЕЛУ 1</t>
  </si>
  <si>
    <t>Тенге</t>
  </si>
  <si>
    <t>Стоимость общестроительных работ</t>
  </si>
  <si>
    <t>Материалы</t>
  </si>
  <si>
    <t>Всего заработная плата</t>
  </si>
  <si>
    <t>Накладные расходы</t>
  </si>
  <si>
    <t>Сметная прибыль</t>
  </si>
  <si>
    <t>ВСЕГО, Стоимость общестроительных работ</t>
  </si>
  <si>
    <t>ИТОГО ПО СМЕТЕ:</t>
  </si>
  <si>
    <t>В ТОМ ЧИСЛЕ:</t>
  </si>
  <si>
    <t>- Зарплата рабочих строителей</t>
  </si>
  <si>
    <t>- Затраты на эксплуатацию машин</t>
  </si>
  <si>
    <t>- в том числе зарплата машинистов</t>
  </si>
  <si>
    <t>- Материалов, изделий и конструкций</t>
  </si>
  <si>
    <t>- Накладные расходы</t>
  </si>
  <si>
    <t>- Сметная прибыль</t>
  </si>
  <si>
    <t xml:space="preserve">Форма 2 </t>
  </si>
  <si>
    <t>Заказчик</t>
  </si>
  <si>
    <t>«Балқаш қаласының тұрғын үй инспекциясы бөлімі» мемлекеттік мекемесі</t>
  </si>
  <si>
    <r>
      <t xml:space="preserve">  </t>
    </r>
    <r>
      <rPr>
        <b/>
        <sz val="10"/>
        <rFont val="Times New Roman Cyr"/>
        <family val="1"/>
        <charset val="204"/>
      </rPr>
      <t>Утвержден</t>
    </r>
  </si>
  <si>
    <t xml:space="preserve">Руководитель _______________________Мәдіғалиев Оңалбек  Ерімбетұлы </t>
  </si>
  <si>
    <t>Сметный расчет стоимости строительства в сумме</t>
  </si>
  <si>
    <t>тыс.тнг.</t>
  </si>
  <si>
    <t>в том числе:</t>
  </si>
  <si>
    <t>налог на добавленную стоимость</t>
  </si>
  <si>
    <t>(ссылка на документ об утверждении)</t>
  </si>
  <si>
    <t>"___" __________ 20___г.</t>
  </si>
  <si>
    <t>СМЕТНЫЙ РАСЧЕТ СТОИМОСТИ СТРОИТЕЛЬСТВА</t>
  </si>
  <si>
    <t>(наименование стройки)</t>
  </si>
  <si>
    <t>в ценах на  01.01.2024 г./по состоянию на 2026</t>
  </si>
  <si>
    <t>Номера смет и расчетов, иные документы</t>
  </si>
  <si>
    <t>Наименование глав, объектов, работ и затрат</t>
  </si>
  <si>
    <t>Сметная стоимость, тыс. тенге</t>
  </si>
  <si>
    <t>Общая сметная стоимость, тыс. тенге</t>
  </si>
  <si>
    <t>Строительно-монтажных работ</t>
  </si>
  <si>
    <t>Оборудования, мебели и инвентаря</t>
  </si>
  <si>
    <t>Прочих работ и затрат</t>
  </si>
  <si>
    <t>Глава 2. Основные объекты строительства</t>
  </si>
  <si>
    <t>Всего по главе</t>
  </si>
  <si>
    <t>ИТОГО ПО ГЛАВАМ 1-7</t>
  </si>
  <si>
    <t>По частям I-III в прогнозных ценах по годам строительства:</t>
  </si>
  <si>
    <t>НДЦС РК 8.04-07-2025 табл.1</t>
  </si>
  <si>
    <t>Пересчет в цены 2024г к= 1,048</t>
  </si>
  <si>
    <t>НДЦС РК 8.04-07-2025 табл.2</t>
  </si>
  <si>
    <t>2 квартал 2026 год - 100 %, К=1,079</t>
  </si>
  <si>
    <t xml:space="preserve">Итого по 2 части в прогнозных ценах </t>
  </si>
  <si>
    <t>Налог на добавленную стоимость по годам строительства, 12%</t>
  </si>
  <si>
    <t>Налоговый кодекс РК</t>
  </si>
  <si>
    <t>Налог на добавленную стоимость 2026 г.- 16%</t>
  </si>
  <si>
    <t>Всего по сводному сметному расчету</t>
  </si>
  <si>
    <t>Составил:</t>
  </si>
  <si>
    <t>С учетом скидки по договорной цене</t>
  </si>
  <si>
    <t>к=</t>
  </si>
  <si>
    <t>тенге</t>
  </si>
  <si>
    <t>Всего строительные материалы и конструкции</t>
  </si>
  <si>
    <t>-</t>
  </si>
  <si>
    <r>
      <t xml:space="preserve">261-107-0831
</t>
    </r>
    <r>
      <rPr>
        <i/>
        <sz val="7.5"/>
        <rFont val="Times New Roman"/>
        <family val="1"/>
        <charset val="204"/>
      </rPr>
      <t>РСНБ РК 2024</t>
    </r>
  </si>
  <si>
    <t>295913С</t>
  </si>
  <si>
    <t>20</t>
  </si>
  <si>
    <r>
      <t>м</t>
    </r>
    <r>
      <rPr>
        <vertAlign val="superscript"/>
        <sz val="10"/>
        <rFont val="Times New Roman"/>
        <family val="1"/>
        <charset val="204"/>
      </rPr>
      <t>3</t>
    </r>
  </si>
  <si>
    <r>
      <t xml:space="preserve">217-603-0104
</t>
    </r>
    <r>
      <rPr>
        <i/>
        <sz val="7.5"/>
        <rFont val="Times New Roman"/>
        <family val="1"/>
        <charset val="204"/>
      </rPr>
      <t>РСНБ РК 2022</t>
    </r>
  </si>
  <si>
    <t>249132С</t>
  </si>
  <si>
    <t>19</t>
  </si>
  <si>
    <r>
      <t xml:space="preserve">211-201-0604
</t>
    </r>
    <r>
      <rPr>
        <i/>
        <sz val="7.5"/>
        <rFont val="Times New Roman"/>
        <family val="1"/>
        <charset val="204"/>
      </rPr>
      <t>РСНБ РК 2022</t>
    </r>
  </si>
  <si>
    <t>100079С</t>
  </si>
  <si>
    <t>18</t>
  </si>
  <si>
    <r>
      <t xml:space="preserve">211-201-0601
</t>
    </r>
    <r>
      <rPr>
        <i/>
        <sz val="7.5"/>
        <rFont val="Times New Roman"/>
        <family val="1"/>
        <charset val="204"/>
      </rPr>
      <t>РСНБ РК 2022</t>
    </r>
  </si>
  <si>
    <t>100078С</t>
  </si>
  <si>
    <t>17</t>
  </si>
  <si>
    <t>СТРОИТЕЛЬНЫЕ МАТЕРИАЛЫ И КОНСТРУКЦИИ (ЗАТРАТ 3,237% ПРИ ПОРОГЕ 5%)</t>
  </si>
  <si>
    <r>
      <t>10 м</t>
    </r>
    <r>
      <rPr>
        <vertAlign val="superscript"/>
        <sz val="10"/>
        <rFont val="Times New Roman"/>
        <family val="1"/>
        <charset val="204"/>
      </rPr>
      <t>2</t>
    </r>
  </si>
  <si>
    <r>
      <t xml:space="preserve">218-103-0206
</t>
    </r>
    <r>
      <rPr>
        <i/>
        <sz val="7.5"/>
        <rFont val="Times New Roman"/>
        <family val="1"/>
        <charset val="204"/>
      </rPr>
      <t>РСНБ РК 2022</t>
    </r>
  </si>
  <si>
    <t>316000С</t>
  </si>
  <si>
    <t>16</t>
  </si>
  <si>
    <r>
      <t xml:space="preserve">211-201-0607
</t>
    </r>
    <r>
      <rPr>
        <i/>
        <sz val="7.5"/>
        <rFont val="Times New Roman"/>
        <family val="1"/>
        <charset val="204"/>
      </rPr>
      <t>РСНБ РК 2022</t>
    </r>
  </si>
  <si>
    <t>100081С</t>
  </si>
  <si>
    <t>15</t>
  </si>
  <si>
    <t>СТРОИТЕЛЬНЫЕ МАТЕРИАЛЫ И КОНСТРУКЦИИ (ЗАТРАТ 13,7537% ПРИ ПОРОГЕ 15%)</t>
  </si>
  <si>
    <r>
      <t xml:space="preserve">212-101-0101
</t>
    </r>
    <r>
      <rPr>
        <i/>
        <sz val="7.5"/>
        <rFont val="Times New Roman"/>
        <family val="1"/>
        <charset val="204"/>
      </rPr>
      <t>РСНБ РК 2022</t>
    </r>
  </si>
  <si>
    <t>100463С</t>
  </si>
  <si>
    <t>14</t>
  </si>
  <si>
    <t>СТРОИТЕЛЬНЫЕ МАТЕРИАЛЫ И КОНСТРУКЦИИ (ЗАТРАТ 83,0093% ПРИ ПОРОГЕ 80%)</t>
  </si>
  <si>
    <t>СТРОИТЕЛЬНЫЕ МАТЕРИАЛЫ И КОНСТРУКЦИИ</t>
  </si>
  <si>
    <t>Всего строительные машины и механизмы</t>
  </si>
  <si>
    <r>
      <t xml:space="preserve">343-402-0101
</t>
    </r>
    <r>
      <rPr>
        <i/>
        <sz val="7.5"/>
        <rFont val="Times New Roman"/>
        <family val="1"/>
        <charset val="204"/>
      </rPr>
      <t>РСНБ РК 2022</t>
    </r>
  </si>
  <si>
    <t>2479С</t>
  </si>
  <si>
    <t>13</t>
  </si>
  <si>
    <r>
      <t xml:space="preserve">331-101-0101
</t>
    </r>
    <r>
      <rPr>
        <i/>
        <sz val="7.5"/>
        <rFont val="Times New Roman"/>
        <family val="1"/>
        <charset val="204"/>
      </rPr>
      <t>РСНБ РК 2022</t>
    </r>
  </si>
  <si>
    <t>2509С</t>
  </si>
  <si>
    <t>12</t>
  </si>
  <si>
    <r>
      <t xml:space="preserve">313-302-0202
</t>
    </r>
    <r>
      <rPr>
        <i/>
        <sz val="7.5"/>
        <rFont val="Times New Roman"/>
        <family val="1"/>
        <charset val="204"/>
      </rPr>
      <t>РСНБ РК 2022</t>
    </r>
  </si>
  <si>
    <t>2480С</t>
  </si>
  <si>
    <t>11</t>
  </si>
  <si>
    <r>
      <t xml:space="preserve">314-503-0101
</t>
    </r>
    <r>
      <rPr>
        <i/>
        <sz val="7.5"/>
        <rFont val="Times New Roman"/>
        <family val="1"/>
        <charset val="204"/>
      </rPr>
      <t>РСНБ РК 2022</t>
    </r>
  </si>
  <si>
    <t>3006С</t>
  </si>
  <si>
    <t>10</t>
  </si>
  <si>
    <r>
      <t xml:space="preserve">343-401-0201
</t>
    </r>
    <r>
      <rPr>
        <i/>
        <sz val="7.5"/>
        <rFont val="Times New Roman"/>
        <family val="1"/>
        <charset val="204"/>
      </rPr>
      <t>РСНБ РК 2022</t>
    </r>
  </si>
  <si>
    <t>2485С</t>
  </si>
  <si>
    <t>9</t>
  </si>
  <si>
    <r>
      <t xml:space="preserve">314-503-0601
</t>
    </r>
    <r>
      <rPr>
        <i/>
        <sz val="7.5"/>
        <rFont val="Times New Roman"/>
        <family val="1"/>
        <charset val="204"/>
      </rPr>
      <t>РСНБ РК 2022</t>
    </r>
  </si>
  <si>
    <t>2459С</t>
  </si>
  <si>
    <t>8</t>
  </si>
  <si>
    <t>СТРОИТЕЛЬНЫЕ МАШИНЫ И МЕХАНИЗМЫ (ЗАТРАТ 10,2414% ПРИ ПОРОГЕ 5%)</t>
  </si>
  <si>
    <r>
      <t>Компрессоры передвижные с электродвигателем давлением до 700 кПа (7 атм), производительность до 5,2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/мин</t>
    </r>
  </si>
  <si>
    <r>
      <t xml:space="preserve">315-102-0202
</t>
    </r>
    <r>
      <rPr>
        <i/>
        <sz val="7.5"/>
        <rFont val="Times New Roman"/>
        <family val="1"/>
        <charset val="204"/>
      </rPr>
      <t>РСНБ РК 2022</t>
    </r>
  </si>
  <si>
    <t>588С</t>
  </si>
  <si>
    <t>7</t>
  </si>
  <si>
    <t>СТРОИТЕЛЬНЫЕ МАШИНЫ И МЕХАНИЗМЫ (ЗАТРАТ 10,9675% ПРИ ПОРОГЕ 15%)</t>
  </si>
  <si>
    <r>
      <t>Компрессоры передвижные с двигателем внутреннего сгорания давлением до 686 кПа (7 атм), производительность 5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/мин</t>
    </r>
  </si>
  <si>
    <r>
      <t xml:space="preserve">315-102-0102
</t>
    </r>
    <r>
      <rPr>
        <i/>
        <sz val="7.5"/>
        <rFont val="Times New Roman"/>
        <family val="1"/>
        <charset val="204"/>
      </rPr>
      <t>РСНБ РК 2022</t>
    </r>
  </si>
  <si>
    <t>2474С</t>
  </si>
  <si>
    <t>6</t>
  </si>
  <si>
    <r>
      <t xml:space="preserve">314-101-0103
</t>
    </r>
    <r>
      <rPr>
        <i/>
        <sz val="7.5"/>
        <rFont val="Times New Roman"/>
        <family val="1"/>
        <charset val="204"/>
      </rPr>
      <t>РСНБ РК 2022</t>
    </r>
  </si>
  <si>
    <t>698С</t>
  </si>
  <si>
    <t>5</t>
  </si>
  <si>
    <t>СТРОИТЕЛЬНЫЕ МАШИНЫ И МЕХАНИЗМЫ (ЗАТРАТ 78,7911% ПРИ ПОРОГЕ 80%)</t>
  </si>
  <si>
    <t>Зарплата машинистов</t>
  </si>
  <si>
    <t>Эксплуатация машин</t>
  </si>
  <si>
    <t>СТРОИТЕЛЬНЫЕ МАШИНЫ И МЕХАНИЗМЫ</t>
  </si>
  <si>
    <t>Всего трудовые ресурсы (по смете)</t>
  </si>
  <si>
    <t>(37073)</t>
  </si>
  <si>
    <t>чел-ч</t>
  </si>
  <si>
    <r>
      <t xml:space="preserve">099-0100
</t>
    </r>
    <r>
      <rPr>
        <i/>
        <sz val="7.5"/>
        <rFont val="Times New Roman"/>
        <family val="1"/>
        <charset val="204"/>
      </rPr>
      <t>РСНБ РК 2022</t>
    </r>
  </si>
  <si>
    <t>4</t>
  </si>
  <si>
    <t>ТРУДОВЫЕ РЕСУРСЫ</t>
  </si>
  <si>
    <t>Затраты труда рабочих</t>
  </si>
  <si>
    <t>Всего затраты труда по специальностям (по смете)</t>
  </si>
  <si>
    <r>
      <t xml:space="preserve">009-0131
</t>
    </r>
    <r>
      <rPr>
        <i/>
        <sz val="7.5"/>
        <rFont val="Times New Roman"/>
        <family val="1"/>
        <charset val="204"/>
      </rPr>
      <t>РСНБ РК 2022</t>
    </r>
  </si>
  <si>
    <t>20531Т</t>
  </si>
  <si>
    <r>
      <t xml:space="preserve">002-0120
</t>
    </r>
    <r>
      <rPr>
        <i/>
        <sz val="7.5"/>
        <rFont val="Times New Roman"/>
        <family val="1"/>
        <charset val="204"/>
      </rPr>
      <t>РСНБ РК 2022</t>
    </r>
  </si>
  <si>
    <t>20082Т</t>
  </si>
  <si>
    <r>
      <t xml:space="preserve">003-0125
</t>
    </r>
    <r>
      <rPr>
        <i/>
        <sz val="7.5"/>
        <rFont val="Times New Roman"/>
        <family val="1"/>
        <charset val="204"/>
      </rPr>
      <t>РСНБ РК 2022</t>
    </r>
  </si>
  <si>
    <t>20158Т</t>
  </si>
  <si>
    <t>ЗАТРАТЫ ТРУДА ПО СПЕЦИАЛЬНОСТЯМ</t>
  </si>
  <si>
    <t>всего</t>
  </si>
  <si>
    <t>обоснование</t>
  </si>
  <si>
    <t>Стоимость (Всего)</t>
  </si>
  <si>
    <t>Транспортные расходы                на единицу</t>
  </si>
  <si>
    <t>Отпускная           цена                  на единицу</t>
  </si>
  <si>
    <t>Сметная            цена                    на единицу</t>
  </si>
  <si>
    <t>Количество единиц</t>
  </si>
  <si>
    <t>Наименование ресурсов, оборудования, конструкций, изделий и  деталей</t>
  </si>
  <si>
    <t>Шифр        ресурса</t>
  </si>
  <si>
    <t>Код ресурса АВС                  и признак</t>
  </si>
  <si>
    <t>№ п/п</t>
  </si>
  <si>
    <t>Составлен в ценах на 01.01.2024</t>
  </si>
  <si>
    <t>Микрорайон 12, дом 2 В</t>
  </si>
  <si>
    <t>на</t>
  </si>
  <si>
    <t>310925</t>
  </si>
  <si>
    <t xml:space="preserve">Приложение к смете № </t>
  </si>
  <si>
    <t xml:space="preserve"> РЕСУРСНАЯ  СМЕТА</t>
  </si>
  <si>
    <t>Объект номер -</t>
  </si>
  <si>
    <t>Форма 4рс АВС-4</t>
  </si>
  <si>
    <t>Комиссия в составе</t>
  </si>
  <si>
    <t>0,25Х30</t>
  </si>
  <si>
    <t>7,5</t>
  </si>
  <si>
    <r>
      <t>10 м</t>
    </r>
    <r>
      <rPr>
        <vertAlign val="superscript"/>
        <sz val="9"/>
        <color rgb="FF000080"/>
        <rFont val="Times New Roman Cyr"/>
        <charset val="204"/>
      </rPr>
      <t>2</t>
    </r>
  </si>
  <si>
    <t>0,002Х30</t>
  </si>
  <si>
    <t>0,06</t>
  </si>
  <si>
    <r>
      <t>м</t>
    </r>
    <r>
      <rPr>
        <vertAlign val="superscript"/>
        <sz val="9"/>
        <color rgb="FF000080"/>
        <rFont val="Times New Roman Cyr"/>
        <charset val="204"/>
      </rPr>
      <t>3</t>
    </r>
  </si>
  <si>
    <t>1,02Х30</t>
  </si>
  <si>
    <t>30,6</t>
  </si>
  <si>
    <t>0,001456Х30</t>
  </si>
  <si>
    <t>0,04368</t>
  </si>
  <si>
    <t>0,5376Х30</t>
  </si>
  <si>
    <t>16,128</t>
  </si>
  <si>
    <t>0,2016Х30</t>
  </si>
  <si>
    <t>6,048</t>
  </si>
  <si>
    <t>0,2031Х30</t>
  </si>
  <si>
    <t>6,093</t>
  </si>
  <si>
    <t>1,512Х30</t>
  </si>
  <si>
    <t>45,36</t>
  </si>
  <si>
    <t>30</t>
  </si>
  <si>
    <r>
      <t>м</t>
    </r>
    <r>
      <rPr>
        <b/>
        <vertAlign val="superscript"/>
        <sz val="10"/>
        <rFont val="Times New Roman Cyr"/>
        <family val="1"/>
        <charset val="204"/>
      </rPr>
      <t>3</t>
    </r>
  </si>
  <si>
    <t>Отмостка бетонная. Устройство</t>
  </si>
  <si>
    <t>0,15Х13</t>
  </si>
  <si>
    <t>1,95</t>
  </si>
  <si>
    <t>1Х13</t>
  </si>
  <si>
    <t>0,09Х13</t>
  </si>
  <si>
    <t>1,17</t>
  </si>
  <si>
    <t>0,29Х13</t>
  </si>
  <si>
    <t>3,77</t>
  </si>
  <si>
    <t>0,9858Х13</t>
  </si>
  <si>
    <t>12,815</t>
  </si>
  <si>
    <t>0,4876Х13</t>
  </si>
  <si>
    <t>6,339</t>
  </si>
  <si>
    <r>
      <t>Компрессоры передвижные с двигателем внутреннего сгорания давлением до 686 кПа (7 атм), производительность 5 м</t>
    </r>
    <r>
      <rPr>
        <vertAlign val="superscript"/>
        <sz val="9"/>
        <color rgb="FF000080"/>
        <rFont val="Times New Roman Cyr"/>
        <charset val="204"/>
      </rPr>
      <t>3</t>
    </r>
    <r>
      <rPr>
        <sz val="9"/>
        <color rgb="FF000080"/>
        <rFont val="Times New Roman Cyr"/>
        <charset val="204"/>
      </rPr>
      <t>/мин</t>
    </r>
  </si>
  <si>
    <t>0,0954Х13</t>
  </si>
  <si>
    <t>1,24</t>
  </si>
  <si>
    <t>0,583Х13</t>
  </si>
  <si>
    <t>7,579</t>
  </si>
  <si>
    <t>3,434Х13</t>
  </si>
  <si>
    <t>44,647</t>
  </si>
  <si>
    <r>
      <t>м</t>
    </r>
    <r>
      <rPr>
        <b/>
        <vertAlign val="superscript"/>
        <sz val="10"/>
        <rFont val="Times New Roman Cyr"/>
        <family val="1"/>
        <charset val="204"/>
      </rPr>
      <t>3</t>
    </r>
    <r>
      <rPr>
        <b/>
        <sz val="10"/>
        <rFont val="Times New Roman Cyr"/>
        <family val="1"/>
        <charset val="204"/>
      </rPr>
      <t xml:space="preserve"> подстилающего слоя</t>
    </r>
  </si>
  <si>
    <t>Слои подстилающие щебеночные. Устройство с уплотнением трамбовками</t>
  </si>
  <si>
    <t>2,4Х3</t>
  </si>
  <si>
    <t>7,2</t>
  </si>
  <si>
    <t>0,0224Х3</t>
  </si>
  <si>
    <t>0,0672</t>
  </si>
  <si>
    <t>3,136Х3</t>
  </si>
  <si>
    <t>9,408</t>
  </si>
  <si>
    <r>
      <t>Компрессоры передвижные с электродвигателем давлением до 700 кПа (7 атм), производительность до 5,2 м</t>
    </r>
    <r>
      <rPr>
        <vertAlign val="superscript"/>
        <sz val="9"/>
        <color rgb="FF000080"/>
        <rFont val="Times New Roman Cyr"/>
        <charset val="204"/>
      </rPr>
      <t>3</t>
    </r>
    <r>
      <rPr>
        <sz val="9"/>
        <color rgb="FF000080"/>
        <rFont val="Times New Roman Cyr"/>
        <charset val="204"/>
      </rPr>
      <t>/мин</t>
    </r>
  </si>
  <si>
    <t>9,038Х3</t>
  </si>
  <si>
    <t>27,115</t>
  </si>
  <si>
    <t>Стяжки бетонные. Разборка</t>
  </si>
  <si>
    <t>Формула расчета объемов</t>
  </si>
  <si>
    <t>Единица
измерения</t>
  </si>
  <si>
    <t>Наименование работ</t>
  </si>
  <si>
    <t>№ 
п/п</t>
  </si>
  <si>
    <t>Объект</t>
  </si>
  <si>
    <t>ДЕФЕКТНАЯ ВЕДОМОСТЬ</t>
  </si>
  <si>
    <t>_________________</t>
  </si>
  <si>
    <t>"Утверждаю"</t>
  </si>
  <si>
    <t>Текущий ремонт отмостки дома, Микрорайон 12, дом 2В</t>
  </si>
  <si>
    <t>Текущий отмостки дома, Микрорайон 12, дом 2В</t>
  </si>
  <si>
    <t>Татарчук Е.Н.</t>
  </si>
  <si>
    <t>Текущий ремонт отмостки дома Микрорайон 12, дом 2 в</t>
  </si>
  <si>
    <t>Текущий ремонт отмостки дома  Микрорайон 12, дом 2 В</t>
  </si>
  <si>
    <t>Текущий ремонт отмостки дома Микрорайон 12, дом 2 В- доп работы</t>
  </si>
</sst>
</file>

<file path=xl/styles.xml><?xml version="1.0" encoding="utf-8"?>
<styleSheet xmlns="http://schemas.openxmlformats.org/spreadsheetml/2006/main">
  <numFmts count="6">
    <numFmt numFmtId="164" formatCode="#,##0.0######"/>
    <numFmt numFmtId="165" formatCode="0.000"/>
    <numFmt numFmtId="166" formatCode="0.0000"/>
    <numFmt numFmtId="167" formatCode="#,##0.0##"/>
    <numFmt numFmtId="168" formatCode="\ #,##0.00&quot;р. &quot;;\-#,##0.00&quot;р. &quot;;&quot; -&quot;#&quot;р. &quot;;@\ "/>
    <numFmt numFmtId="169" formatCode="#,##0.0#####"/>
  </numFmts>
  <fonts count="63">
    <font>
      <sz val="10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 Cyr"/>
      <family val="1"/>
      <charset val="204"/>
    </font>
    <font>
      <sz val="9"/>
      <name val="Times New Roman Cyr"/>
      <family val="1"/>
      <charset val="204"/>
    </font>
    <font>
      <b/>
      <sz val="14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3"/>
      <name val="Times New Roman Cyr"/>
      <charset val="204"/>
    </font>
    <font>
      <sz val="11"/>
      <name val="Times New Roman Cyr"/>
      <family val="1"/>
      <charset val="204"/>
    </font>
    <font>
      <i/>
      <sz val="11"/>
      <color rgb="FF808080"/>
      <name val="Times New Roman Cyr"/>
      <charset val="204"/>
    </font>
    <font>
      <b/>
      <sz val="9"/>
      <name val="Times New Roman Cyr"/>
      <family val="1"/>
      <charset val="204"/>
    </font>
    <font>
      <b/>
      <u/>
      <sz val="12"/>
      <name val="Times New Roman Cyr"/>
      <family val="1"/>
      <charset val="204"/>
    </font>
    <font>
      <b/>
      <sz val="10"/>
      <name val="Times New Roman Cyr"/>
      <family val="1"/>
      <charset val="204"/>
    </font>
    <font>
      <b/>
      <vertAlign val="superscript"/>
      <sz val="9"/>
      <name val="Times New Roman Cyr"/>
      <family val="1"/>
      <charset val="204"/>
    </font>
    <font>
      <i/>
      <sz val="9"/>
      <color rgb="FF808080"/>
      <name val="Times New Roman Cyr"/>
      <charset val="204"/>
    </font>
    <font>
      <sz val="8"/>
      <color rgb="FF800080"/>
      <name val="Tahoma"/>
      <family val="2"/>
      <charset val="204"/>
    </font>
    <font>
      <sz val="8"/>
      <color rgb="FF003300"/>
      <name val="Tahoma"/>
      <family val="2"/>
      <charset val="204"/>
    </font>
    <font>
      <vertAlign val="superscript"/>
      <sz val="8"/>
      <color rgb="FF003300"/>
      <name val="Tahoma"/>
      <family val="2"/>
      <charset val="204"/>
    </font>
    <font>
      <sz val="7.5"/>
      <color rgb="FFFFFFFF"/>
      <name val="Tahoma"/>
      <family val="2"/>
      <charset val="204"/>
    </font>
    <font>
      <sz val="7.5"/>
      <color rgb="FF808080"/>
      <name val="Tahoma"/>
      <family val="2"/>
      <charset val="204"/>
    </font>
    <font>
      <b/>
      <sz val="7.5"/>
      <color rgb="FF000080"/>
      <name val="Tahoma"/>
      <family val="2"/>
      <charset val="204"/>
    </font>
    <font>
      <b/>
      <sz val="7.5"/>
      <color rgb="FF800080"/>
      <name val="Tahoma"/>
      <family val="2"/>
      <charset val="204"/>
    </font>
    <font>
      <sz val="8"/>
      <color rgb="FF000080"/>
      <name val="Tahoma"/>
      <family val="2"/>
      <charset val="204"/>
    </font>
    <font>
      <vertAlign val="superscript"/>
      <sz val="8"/>
      <color rgb="FF000080"/>
      <name val="Tahoma"/>
      <family val="2"/>
      <charset val="204"/>
    </font>
    <font>
      <sz val="9"/>
      <color rgb="FF333333"/>
      <name val="Times New Roman Cyr"/>
      <charset val="204"/>
    </font>
    <font>
      <sz val="10"/>
      <color rgb="FF808080"/>
      <name val="Times New Roman Cyr"/>
      <family val="1"/>
      <charset val="204"/>
    </font>
    <font>
      <b/>
      <sz val="10"/>
      <name val="Times New Roman Cyr"/>
      <charset val="204"/>
    </font>
    <font>
      <i/>
      <sz val="8"/>
      <name val="Arial"/>
      <family val="2"/>
      <charset val="204"/>
    </font>
    <font>
      <b/>
      <sz val="12"/>
      <name val="Times New Roman Cyr"/>
      <family val="1"/>
      <charset val="204"/>
    </font>
    <font>
      <sz val="10"/>
      <name val="Arial Cyr"/>
      <family val="2"/>
      <charset val="204"/>
    </font>
    <font>
      <b/>
      <sz val="10"/>
      <color rgb="FF333333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i/>
      <sz val="7.5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i/>
      <sz val="10"/>
      <color rgb="FF333333"/>
      <name val="Times New Roman"/>
      <family val="1"/>
      <charset val="204"/>
    </font>
    <font>
      <sz val="9"/>
      <name val="Times New Roman"/>
      <family val="1"/>
      <charset val="204"/>
    </font>
    <font>
      <sz val="9"/>
      <name val="Arial Cyr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rgb="FF333333"/>
      <name val="Times New Roman"/>
      <family val="1"/>
      <charset val="204"/>
    </font>
    <font>
      <sz val="10"/>
      <color rgb="FF000080"/>
      <name val="Times New Roman Cyr"/>
      <charset val="204"/>
    </font>
    <font>
      <sz val="9"/>
      <color rgb="FF000080"/>
      <name val="Times New Roman Cyr"/>
      <charset val="204"/>
    </font>
    <font>
      <vertAlign val="superscript"/>
      <sz val="9"/>
      <color rgb="FF000080"/>
      <name val="Times New Roman Cyr"/>
      <charset val="204"/>
    </font>
    <font>
      <b/>
      <vertAlign val="superscript"/>
      <sz val="10"/>
      <name val="Times New Roman Cyr"/>
      <family val="1"/>
      <charset val="204"/>
    </font>
    <font>
      <sz val="8"/>
      <name val="Arial"/>
      <family val="2"/>
      <charset val="204"/>
    </font>
    <font>
      <sz val="11"/>
      <name val="Times New Roman Cyr"/>
      <charset val="204"/>
    </font>
    <font>
      <b/>
      <sz val="12"/>
      <name val="Times New Roman Cyr"/>
      <charset val="204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FFFF"/>
        <bgColor rgb="FFCCFFFF"/>
      </patternFill>
    </fill>
    <fill>
      <patternFill patternType="solid">
        <fgColor rgb="FFCCFFFF"/>
        <bgColor indexed="64"/>
      </patternFill>
    </fill>
    <fill>
      <patternFill patternType="solid">
        <fgColor rgb="FFC1FFC1"/>
        <bgColor rgb="FFC1FFC1"/>
      </patternFill>
    </fill>
    <fill>
      <patternFill patternType="solid">
        <fgColor rgb="FFFFFFC1"/>
        <bgColor rgb="FFFFFFC1"/>
      </patternFill>
    </fill>
    <fill>
      <patternFill patternType="solid">
        <fgColor rgb="FFFFC1C1"/>
        <bgColor rgb="FFFFC1C1"/>
      </patternFill>
    </fill>
    <fill>
      <patternFill patternType="solid">
        <fgColor rgb="FFCCFFCC"/>
        <bgColor indexed="64"/>
      </patternFill>
    </fill>
  </fills>
  <borders count="7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hair">
        <color rgb="FFCCCCCC"/>
      </bottom>
      <diagonal/>
    </border>
    <border>
      <left/>
      <right/>
      <top style="hair">
        <color rgb="FFCCCCCC"/>
      </top>
      <bottom/>
      <diagonal/>
    </border>
    <border>
      <left/>
      <right/>
      <top/>
      <bottom style="hair">
        <color rgb="FFC0C0C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rgb="FFCCCCCC"/>
      </bottom>
      <diagonal/>
    </border>
    <border>
      <left/>
      <right style="thin">
        <color rgb="FF000000"/>
      </right>
      <top/>
      <bottom style="hair">
        <color rgb="FFCCCCCC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rgb="FFCCCCCC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rgb="FFCCCCCC"/>
      </left>
      <right/>
      <top style="thin">
        <color indexed="64"/>
      </top>
      <bottom style="hair">
        <color rgb="FFCCCCCC"/>
      </bottom>
      <diagonal/>
    </border>
    <border>
      <left/>
      <right/>
      <top style="thin">
        <color indexed="64"/>
      </top>
      <bottom style="hair">
        <color rgb="FFCCCCCC"/>
      </bottom>
      <diagonal/>
    </border>
    <border>
      <left/>
      <right style="hair">
        <color rgb="FFCCCCCC"/>
      </right>
      <top style="thin">
        <color indexed="64"/>
      </top>
      <bottom style="hair">
        <color rgb="FFCCCCCC"/>
      </bottom>
      <diagonal/>
    </border>
    <border>
      <left style="hair">
        <color rgb="FFCCCCCC"/>
      </left>
      <right style="hair">
        <color rgb="FFCCCCCC"/>
      </right>
      <top style="hair">
        <color rgb="FFCCCCCC"/>
      </top>
      <bottom style="hair">
        <color rgb="FFCCCCCC"/>
      </bottom>
      <diagonal/>
    </border>
    <border>
      <left style="hair">
        <color rgb="FFCCCCCC"/>
      </left>
      <right/>
      <top style="hair">
        <color rgb="FFCCCCCC"/>
      </top>
      <bottom style="hair">
        <color rgb="FFCCCCCC"/>
      </bottom>
      <diagonal/>
    </border>
    <border>
      <left/>
      <right/>
      <top style="hair">
        <color rgb="FFCCCCCC"/>
      </top>
      <bottom style="hair">
        <color rgb="FFCCCCCC"/>
      </bottom>
      <diagonal/>
    </border>
    <border>
      <left/>
      <right style="hair">
        <color rgb="FFCCCCCC"/>
      </right>
      <top style="hair">
        <color rgb="FFCCCCCC"/>
      </top>
      <bottom style="hair">
        <color rgb="FFCCCCCC"/>
      </bottom>
      <diagonal/>
    </border>
    <border>
      <left style="hair">
        <color rgb="FFCCCCCC"/>
      </left>
      <right style="hair">
        <color rgb="FFCCCCCC"/>
      </right>
      <top style="hair">
        <color rgb="FFCCCCCC"/>
      </top>
      <bottom/>
      <diagonal/>
    </border>
    <border>
      <left/>
      <right style="hair">
        <color rgb="FFCCCCCC"/>
      </right>
      <top style="hair">
        <color rgb="FFCCCCCC"/>
      </top>
      <bottom/>
      <diagonal/>
    </border>
    <border>
      <left style="hair">
        <color rgb="FFCCCCCC"/>
      </left>
      <right style="hair">
        <color rgb="FFCCCCCC"/>
      </right>
      <top/>
      <bottom/>
      <diagonal/>
    </border>
    <border>
      <left/>
      <right style="hair">
        <color rgb="FFCCCCCC"/>
      </right>
      <top/>
      <bottom/>
      <diagonal/>
    </border>
    <border>
      <left style="hair">
        <color rgb="FFCCCCCC"/>
      </left>
      <right style="hair">
        <color rgb="FFCCCCCC"/>
      </right>
      <top/>
      <bottom style="hair">
        <color rgb="FFCCCCCC"/>
      </bottom>
      <diagonal/>
    </border>
    <border>
      <left/>
      <right style="hair">
        <color rgb="FFCCCCCC"/>
      </right>
      <top/>
      <bottom style="hair">
        <color rgb="FFCCCCCC"/>
      </bottom>
      <diagonal/>
    </border>
    <border>
      <left style="hair">
        <color rgb="FFCCCCCC"/>
      </left>
      <right/>
      <top style="double">
        <color rgb="FFCCCCCC"/>
      </top>
      <bottom/>
      <diagonal/>
    </border>
    <border>
      <left/>
      <right/>
      <top style="double">
        <color rgb="FFCCCCCC"/>
      </top>
      <bottom/>
      <diagonal/>
    </border>
    <border>
      <left/>
      <right style="hair">
        <color rgb="FFCCCCCC"/>
      </right>
      <top style="double">
        <color rgb="FFCCCCCC"/>
      </top>
      <bottom/>
      <diagonal/>
    </border>
    <border>
      <left/>
      <right style="hair">
        <color rgb="FFCCCCCC"/>
      </right>
      <top style="double">
        <color rgb="FFCCCCCC"/>
      </top>
      <bottom style="hair">
        <color rgb="FFCCCCCC"/>
      </bottom>
      <diagonal/>
    </border>
    <border>
      <left style="hair">
        <color rgb="FFCCCCCC"/>
      </left>
      <right/>
      <top/>
      <bottom style="hair">
        <color rgb="FFCCCCCC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rgb="FFC0C0C0"/>
      </top>
      <bottom style="hair">
        <color rgb="FFC0C0C0"/>
      </bottom>
      <diagonal/>
    </border>
    <border>
      <left/>
      <right/>
      <top style="hair">
        <color rgb="FFC0C0C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hair">
        <color rgb="FFC0C0C0"/>
      </left>
      <right/>
      <top style="hair">
        <color rgb="FFC0C0C0"/>
      </top>
      <bottom style="hair">
        <color rgb="FFC0C0C0"/>
      </bottom>
      <diagonal/>
    </border>
    <border>
      <left/>
      <right style="hair">
        <color rgb="FFC0C0C0"/>
      </right>
      <top style="hair">
        <color rgb="FFC0C0C0"/>
      </top>
      <bottom style="hair">
        <color rgb="FFC0C0C0"/>
      </bottom>
      <diagonal/>
    </border>
    <border>
      <left style="hair">
        <color rgb="FFC0C0C0"/>
      </left>
      <right style="hair">
        <color rgb="FFC0C0C0"/>
      </right>
      <top/>
      <bottom style="hair">
        <color rgb="FFC0C0C0"/>
      </bottom>
      <diagonal/>
    </border>
    <border>
      <left/>
      <right style="hair">
        <color rgb="FFC0C0C0"/>
      </right>
      <top/>
      <bottom style="hair">
        <color rgb="FFC0C0C0"/>
      </bottom>
      <diagonal/>
    </border>
    <border>
      <left style="hair">
        <color rgb="FFC0C0C0"/>
      </left>
      <right/>
      <top style="hair">
        <color rgb="FFC0C0C0"/>
      </top>
      <bottom/>
      <diagonal/>
    </border>
    <border>
      <left/>
      <right style="hair">
        <color rgb="FFC0C0C0"/>
      </right>
      <top style="hair">
        <color rgb="FFC0C0C0"/>
      </top>
      <bottom/>
      <diagonal/>
    </border>
    <border>
      <left style="hair">
        <color rgb="FFC0C0C0"/>
      </left>
      <right/>
      <top/>
      <bottom style="hair">
        <color rgb="FFC0C0C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 style="dotted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thin">
        <color indexed="64"/>
      </top>
      <bottom style="hair">
        <color rgb="FF000000"/>
      </bottom>
      <diagonal/>
    </border>
    <border>
      <left/>
      <right/>
      <top style="thin">
        <color indexed="64"/>
      </top>
      <bottom style="hair">
        <color rgb="FF000000"/>
      </bottom>
      <diagonal/>
    </border>
    <border>
      <left style="hair">
        <color indexed="64"/>
      </left>
      <right/>
      <top style="thin">
        <color indexed="64"/>
      </top>
      <bottom style="hair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168" fontId="18" fillId="0" borderId="0" applyFill="0" applyBorder="0" applyAlignment="0" applyProtection="0"/>
    <xf numFmtId="0" fontId="44" fillId="0" borderId="0"/>
  </cellStyleXfs>
  <cellXfs count="310">
    <xf numFmtId="0" fontId="18" fillId="0" borderId="0" xfId="0" applyFont="1"/>
    <xf numFmtId="0" fontId="18" fillId="0" borderId="0" xfId="0" applyFont="1" applyAlignment="1">
      <alignment vertical="top"/>
    </xf>
    <xf numFmtId="0" fontId="0" fillId="0" borderId="0" xfId="0" applyFont="1" applyAlignment="1">
      <alignment vertical="top"/>
    </xf>
    <xf numFmtId="0" fontId="0" fillId="0" borderId="0" xfId="0" applyFont="1" applyAlignment="1">
      <alignment horizontal="right" vertical="top"/>
    </xf>
    <xf numFmtId="0" fontId="0" fillId="0" borderId="0" xfId="0" applyFont="1" applyAlignment="1"/>
    <xf numFmtId="0" fontId="0" fillId="0" borderId="0" xfId="0" applyFont="1" applyAlignment="1">
      <alignment horizontal="right"/>
    </xf>
    <xf numFmtId="0" fontId="19" fillId="0" borderId="0" xfId="0" applyFont="1" applyAlignment="1">
      <alignment vertical="top"/>
    </xf>
    <xf numFmtId="0" fontId="20" fillId="0" borderId="0" xfId="0" applyFont="1" applyAlignment="1">
      <alignment vertical="top"/>
    </xf>
    <xf numFmtId="0" fontId="20" fillId="0" borderId="0" xfId="0" applyFont="1" applyAlignment="1">
      <alignment horizontal="center" vertical="top"/>
    </xf>
    <xf numFmtId="0" fontId="23" fillId="0" borderId="0" xfId="0" applyFont="1" applyAlignment="1">
      <alignment horizontal="right" vertical="top"/>
    </xf>
    <xf numFmtId="0" fontId="0" fillId="0" borderId="0" xfId="0" applyFont="1"/>
    <xf numFmtId="0" fontId="0" fillId="0" borderId="0" xfId="0" applyFont="1" applyAlignment="1">
      <alignment horizontal="left"/>
    </xf>
    <xf numFmtId="0" fontId="0" fillId="0" borderId="12" xfId="0" applyFont="1" applyBorder="1" applyAlignment="1">
      <alignment vertical="top"/>
    </xf>
    <xf numFmtId="0" fontId="0" fillId="0" borderId="12" xfId="0" applyFont="1" applyBorder="1" applyAlignment="1">
      <alignment horizontal="center" vertical="top"/>
    </xf>
    <xf numFmtId="0" fontId="0" fillId="0" borderId="12" xfId="0" applyFont="1" applyBorder="1" applyAlignment="1">
      <alignment horizontal="right" vertical="top"/>
    </xf>
    <xf numFmtId="0" fontId="18" fillId="0" borderId="0" xfId="0" applyFont="1" applyAlignment="1">
      <alignment horizontal="center" vertical="center"/>
    </xf>
    <xf numFmtId="0" fontId="19" fillId="33" borderId="23" xfId="0" applyFont="1" applyFill="1" applyBorder="1" applyAlignment="1">
      <alignment horizontal="center" vertical="center" wrapText="1"/>
    </xf>
    <xf numFmtId="0" fontId="19" fillId="33" borderId="24" xfId="0" applyFont="1" applyFill="1" applyBorder="1" applyAlignment="1">
      <alignment horizontal="center" vertical="center" wrapText="1"/>
    </xf>
    <xf numFmtId="0" fontId="25" fillId="33" borderId="25" xfId="0" applyFont="1" applyFill="1" applyBorder="1" applyAlignment="1">
      <alignment horizontal="center" vertical="center" wrapText="1"/>
    </xf>
    <xf numFmtId="0" fontId="25" fillId="33" borderId="23" xfId="0" applyFont="1" applyFill="1" applyBorder="1" applyAlignment="1">
      <alignment horizontal="center" vertical="center" wrapText="1"/>
    </xf>
    <xf numFmtId="0" fontId="27" fillId="0" borderId="0" xfId="0" applyFont="1" applyAlignment="1">
      <alignment vertical="top"/>
    </xf>
    <xf numFmtId="0" fontId="25" fillId="0" borderId="33" xfId="0" applyFont="1" applyBorder="1" applyAlignment="1">
      <alignment horizontal="center" vertical="top" wrapText="1"/>
    </xf>
    <xf numFmtId="0" fontId="25" fillId="0" borderId="34" xfId="0" applyFont="1" applyBorder="1" applyAlignment="1">
      <alignment horizontal="center" vertical="top" wrapText="1"/>
    </xf>
    <xf numFmtId="0" fontId="25" fillId="0" borderId="34" xfId="0" applyFont="1" applyBorder="1" applyAlignment="1">
      <alignment horizontal="left" vertical="top" wrapText="1" indent="1"/>
    </xf>
    <xf numFmtId="0" fontId="25" fillId="0" borderId="34" xfId="0" applyFont="1" applyBorder="1" applyAlignment="1">
      <alignment horizontal="center" wrapText="1"/>
    </xf>
    <xf numFmtId="0" fontId="25" fillId="0" borderId="11" xfId="0" applyFont="1" applyBorder="1" applyAlignment="1">
      <alignment wrapText="1"/>
    </xf>
    <xf numFmtId="3" fontId="25" fillId="0" borderId="34" xfId="0" applyNumberFormat="1" applyFont="1" applyBorder="1" applyAlignment="1">
      <alignment horizontal="left" wrapText="1"/>
    </xf>
    <xf numFmtId="164" fontId="25" fillId="0" borderId="32" xfId="0" applyNumberFormat="1" applyFont="1" applyBorder="1" applyAlignment="1">
      <alignment horizontal="right"/>
    </xf>
    <xf numFmtId="1" fontId="25" fillId="0" borderId="32" xfId="0" applyNumberFormat="1" applyFont="1" applyBorder="1" applyAlignment="1">
      <alignment horizontal="right"/>
    </xf>
    <xf numFmtId="1" fontId="25" fillId="0" borderId="34" xfId="0" applyNumberFormat="1" applyFont="1" applyBorder="1" applyAlignment="1">
      <alignment horizontal="right"/>
    </xf>
    <xf numFmtId="0" fontId="25" fillId="0" borderId="35" xfId="0" applyFont="1" applyBorder="1" applyAlignment="1">
      <alignment horizontal="center" vertical="top" wrapText="1"/>
    </xf>
    <xf numFmtId="0" fontId="25" fillId="0" borderId="36" xfId="0" applyFont="1" applyBorder="1" applyAlignment="1">
      <alignment horizontal="center" vertical="top" wrapText="1"/>
    </xf>
    <xf numFmtId="0" fontId="29" fillId="0" borderId="36" xfId="0" applyFont="1" applyBorder="1" applyAlignment="1">
      <alignment horizontal="left" vertical="top" wrapText="1" indent="1"/>
    </xf>
    <xf numFmtId="0" fontId="25" fillId="0" borderId="36" xfId="0" applyFont="1" applyBorder="1" applyAlignment="1">
      <alignment vertical="top" wrapText="1"/>
    </xf>
    <xf numFmtId="0" fontId="25" fillId="0" borderId="0" xfId="0" applyFont="1" applyAlignment="1">
      <alignment vertical="top" wrapText="1"/>
    </xf>
    <xf numFmtId="164" fontId="25" fillId="0" borderId="36" xfId="0" applyNumberFormat="1" applyFont="1" applyBorder="1" applyAlignment="1">
      <alignment horizontal="right" vertical="top"/>
    </xf>
    <xf numFmtId="1" fontId="25" fillId="0" borderId="36" xfId="0" applyNumberFormat="1" applyFont="1" applyBorder="1" applyAlignment="1">
      <alignment horizontal="right" vertical="top"/>
    </xf>
    <xf numFmtId="49" fontId="30" fillId="0" borderId="29" xfId="0" applyNumberFormat="1" applyFont="1" applyBorder="1" applyAlignment="1">
      <alignment horizontal="center" vertical="top" wrapText="1"/>
    </xf>
    <xf numFmtId="0" fontId="30" fillId="0" borderId="32" xfId="0" applyFont="1" applyBorder="1" applyAlignment="1">
      <alignment horizontal="center" vertical="top" wrapText="1"/>
    </xf>
    <xf numFmtId="0" fontId="30" fillId="0" borderId="32" xfId="0" applyFont="1" applyBorder="1" applyAlignment="1">
      <alignment horizontal="left" vertical="top" wrapText="1"/>
    </xf>
    <xf numFmtId="164" fontId="30" fillId="0" borderId="32" xfId="0" applyNumberFormat="1" applyFont="1" applyBorder="1" applyAlignment="1">
      <alignment horizontal="right" vertical="top"/>
    </xf>
    <xf numFmtId="3" fontId="30" fillId="0" borderId="32" xfId="0" applyNumberFormat="1" applyFont="1" applyBorder="1" applyAlignment="1">
      <alignment horizontal="right" vertical="top"/>
    </xf>
    <xf numFmtId="165" fontId="30" fillId="0" borderId="32" xfId="0" applyNumberFormat="1" applyFont="1" applyBorder="1" applyAlignment="1">
      <alignment horizontal="right" vertical="top"/>
    </xf>
    <xf numFmtId="1" fontId="30" fillId="0" borderId="32" xfId="0" applyNumberFormat="1" applyFont="1" applyBorder="1" applyAlignment="1">
      <alignment horizontal="right" vertical="top"/>
    </xf>
    <xf numFmtId="2" fontId="30" fillId="0" borderId="32" xfId="0" applyNumberFormat="1" applyFont="1" applyBorder="1" applyAlignment="1">
      <alignment horizontal="right" vertical="top"/>
    </xf>
    <xf numFmtId="49" fontId="31" fillId="0" borderId="37" xfId="0" applyNumberFormat="1" applyFont="1" applyBorder="1" applyAlignment="1">
      <alignment horizontal="center" vertical="top" wrapText="1"/>
    </xf>
    <xf numFmtId="0" fontId="31" fillId="0" borderId="38" xfId="0" applyFont="1" applyBorder="1" applyAlignment="1">
      <alignment horizontal="center" vertical="top" wrapText="1"/>
    </xf>
    <xf numFmtId="0" fontId="31" fillId="0" borderId="38" xfId="0" applyFont="1" applyBorder="1" applyAlignment="1">
      <alignment horizontal="left" vertical="top" wrapText="1"/>
    </xf>
    <xf numFmtId="164" fontId="31" fillId="0" borderId="38" xfId="0" applyNumberFormat="1" applyFont="1" applyBorder="1" applyAlignment="1">
      <alignment horizontal="right" vertical="top"/>
    </xf>
    <xf numFmtId="166" fontId="31" fillId="0" borderId="38" xfId="0" applyNumberFormat="1" applyFont="1" applyBorder="1" applyAlignment="1">
      <alignment horizontal="right" vertical="top"/>
    </xf>
    <xf numFmtId="3" fontId="31" fillId="0" borderId="38" xfId="0" applyNumberFormat="1" applyFont="1" applyBorder="1" applyAlignment="1">
      <alignment horizontal="right" vertical="top"/>
    </xf>
    <xf numFmtId="1" fontId="31" fillId="0" borderId="38" xfId="0" applyNumberFormat="1" applyFont="1" applyBorder="1" applyAlignment="1">
      <alignment horizontal="right" vertical="top"/>
    </xf>
    <xf numFmtId="2" fontId="30" fillId="0" borderId="38" xfId="0" applyNumberFormat="1" applyFont="1" applyBorder="1" applyAlignment="1">
      <alignment horizontal="right" vertical="top"/>
    </xf>
    <xf numFmtId="49" fontId="33" fillId="0" borderId="37" xfId="0" applyNumberFormat="1" applyFont="1" applyBorder="1" applyAlignment="1">
      <alignment horizontal="center" vertical="top" wrapText="1"/>
    </xf>
    <xf numFmtId="0" fontId="34" fillId="0" borderId="38" xfId="0" applyFont="1" applyBorder="1" applyAlignment="1">
      <alignment horizontal="center" vertical="top" wrapText="1"/>
    </xf>
    <xf numFmtId="0" fontId="34" fillId="0" borderId="38" xfId="0" applyFont="1" applyBorder="1" applyAlignment="1">
      <alignment horizontal="right" vertical="top" wrapText="1" indent="1"/>
    </xf>
    <xf numFmtId="0" fontId="34" fillId="0" borderId="38" xfId="0" applyFont="1" applyBorder="1" applyAlignment="1">
      <alignment horizontal="right" vertical="top" wrapText="1"/>
    </xf>
    <xf numFmtId="164" fontId="34" fillId="0" borderId="38" xfId="0" applyNumberFormat="1" applyFont="1" applyBorder="1" applyAlignment="1">
      <alignment horizontal="right" vertical="top"/>
    </xf>
    <xf numFmtId="166" fontId="34" fillId="0" borderId="38" xfId="0" applyNumberFormat="1" applyFont="1" applyBorder="1" applyAlignment="1">
      <alignment horizontal="right" vertical="top"/>
    </xf>
    <xf numFmtId="1" fontId="34" fillId="0" borderId="38" xfId="0" applyNumberFormat="1" applyFont="1" applyBorder="1" applyAlignment="1">
      <alignment horizontal="right" vertical="top"/>
    </xf>
    <xf numFmtId="49" fontId="35" fillId="0" borderId="37" xfId="0" applyNumberFormat="1" applyFont="1" applyBorder="1" applyAlignment="1">
      <alignment horizontal="right" vertical="top" wrapText="1"/>
    </xf>
    <xf numFmtId="0" fontId="35" fillId="0" borderId="38" xfId="0" applyFont="1" applyBorder="1" applyAlignment="1">
      <alignment horizontal="right" vertical="top" wrapText="1"/>
    </xf>
    <xf numFmtId="0" fontId="35" fillId="0" borderId="38" xfId="0" applyFont="1" applyBorder="1" applyAlignment="1">
      <alignment horizontal="left" vertical="top" wrapText="1" indent="2"/>
    </xf>
    <xf numFmtId="164" fontId="35" fillId="0" borderId="38" xfId="0" applyNumberFormat="1" applyFont="1" applyBorder="1" applyAlignment="1">
      <alignment horizontal="right" vertical="top"/>
    </xf>
    <xf numFmtId="2" fontId="35" fillId="0" borderId="38" xfId="0" applyNumberFormat="1" applyFont="1" applyBorder="1" applyAlignment="1">
      <alignment horizontal="right" vertical="top"/>
    </xf>
    <xf numFmtId="165" fontId="35" fillId="0" borderId="38" xfId="0" applyNumberFormat="1" applyFont="1" applyBorder="1" applyAlignment="1">
      <alignment horizontal="right" vertical="top"/>
    </xf>
    <xf numFmtId="1" fontId="35" fillId="0" borderId="38" xfId="0" applyNumberFormat="1" applyFont="1" applyBorder="1" applyAlignment="1">
      <alignment horizontal="right" vertical="top"/>
    </xf>
    <xf numFmtId="2" fontId="36" fillId="0" borderId="38" xfId="0" applyNumberFormat="1" applyFont="1" applyBorder="1" applyAlignment="1">
      <alignment horizontal="right" vertical="top"/>
    </xf>
    <xf numFmtId="49" fontId="37" fillId="0" borderId="37" xfId="0" applyNumberFormat="1" applyFont="1" applyBorder="1" applyAlignment="1">
      <alignment horizontal="center" vertical="top" wrapText="1"/>
    </xf>
    <xf numFmtId="0" fontId="37" fillId="0" borderId="38" xfId="0" applyFont="1" applyBorder="1" applyAlignment="1">
      <alignment horizontal="center" vertical="top" wrapText="1"/>
    </xf>
    <xf numFmtId="0" fontId="37" fillId="0" borderId="38" xfId="0" applyFont="1" applyBorder="1" applyAlignment="1">
      <alignment horizontal="left" vertical="top" wrapText="1"/>
    </xf>
    <xf numFmtId="164" fontId="37" fillId="0" borderId="38" xfId="0" applyNumberFormat="1" applyFont="1" applyBorder="1" applyAlignment="1">
      <alignment horizontal="right" vertical="top"/>
    </xf>
    <xf numFmtId="3" fontId="37" fillId="0" borderId="38" xfId="0" applyNumberFormat="1" applyFont="1" applyBorder="1" applyAlignment="1">
      <alignment horizontal="right" vertical="top"/>
    </xf>
    <xf numFmtId="165" fontId="37" fillId="0" borderId="38" xfId="0" applyNumberFormat="1" applyFont="1" applyBorder="1" applyAlignment="1">
      <alignment horizontal="right" vertical="top"/>
    </xf>
    <xf numFmtId="1" fontId="37" fillId="0" borderId="38" xfId="0" applyNumberFormat="1" applyFont="1" applyBorder="1" applyAlignment="1">
      <alignment horizontal="right" vertical="top"/>
    </xf>
    <xf numFmtId="0" fontId="25" fillId="33" borderId="39" xfId="0" applyFont="1" applyFill="1" applyBorder="1" applyAlignment="1">
      <alignment horizontal="center" vertical="top" wrapText="1"/>
    </xf>
    <xf numFmtId="0" fontId="25" fillId="33" borderId="40" xfId="0" applyFont="1" applyFill="1" applyBorder="1" applyAlignment="1">
      <alignment horizontal="center" vertical="top" wrapText="1"/>
    </xf>
    <xf numFmtId="0" fontId="25" fillId="33" borderId="41" xfId="0" applyFont="1" applyFill="1" applyBorder="1" applyAlignment="1">
      <alignment vertical="top" wrapText="1"/>
    </xf>
    <xf numFmtId="0" fontId="25" fillId="34" borderId="41" xfId="0" applyFont="1" applyFill="1" applyBorder="1" applyAlignment="1">
      <alignment horizontal="center" wrapText="1"/>
    </xf>
    <xf numFmtId="0" fontId="25" fillId="34" borderId="40" xfId="0" applyFont="1" applyFill="1" applyBorder="1" applyAlignment="1">
      <alignment horizontal="right" wrapText="1"/>
    </xf>
    <xf numFmtId="0" fontId="25" fillId="34" borderId="41" xfId="0" applyFont="1" applyFill="1" applyBorder="1" applyAlignment="1">
      <alignment wrapText="1"/>
    </xf>
    <xf numFmtId="2" fontId="25" fillId="34" borderId="42" xfId="0" applyNumberFormat="1" applyFont="1" applyFill="1" applyBorder="1" applyAlignment="1">
      <alignment horizontal="right"/>
    </xf>
    <xf numFmtId="1" fontId="25" fillId="34" borderId="42" xfId="0" applyNumberFormat="1" applyFont="1" applyFill="1" applyBorder="1" applyAlignment="1">
      <alignment horizontal="right"/>
    </xf>
    <xf numFmtId="1" fontId="25" fillId="34" borderId="41" xfId="0" applyNumberFormat="1" applyFont="1" applyFill="1" applyBorder="1" applyAlignment="1">
      <alignment horizontal="right"/>
    </xf>
    <xf numFmtId="0" fontId="25" fillId="33" borderId="43" xfId="0" applyFont="1" applyFill="1" applyBorder="1" applyAlignment="1">
      <alignment horizontal="center" vertical="top" wrapText="1"/>
    </xf>
    <xf numFmtId="0" fontId="25" fillId="33" borderId="10" xfId="0" applyFont="1" applyFill="1" applyBorder="1" applyAlignment="1">
      <alignment horizontal="center" vertical="top" wrapText="1"/>
    </xf>
    <xf numFmtId="0" fontId="39" fillId="33" borderId="38" xfId="0" applyFont="1" applyFill="1" applyBorder="1" applyAlignment="1">
      <alignment horizontal="left" vertical="top" wrapText="1" indent="2"/>
    </xf>
    <xf numFmtId="0" fontId="25" fillId="34" borderId="38" xfId="0" applyFont="1" applyFill="1" applyBorder="1" applyAlignment="1">
      <alignment vertical="top" wrapText="1"/>
    </xf>
    <xf numFmtId="0" fontId="25" fillId="34" borderId="10" xfId="0" applyFont="1" applyFill="1" applyBorder="1" applyAlignment="1">
      <alignment vertical="top" wrapText="1"/>
    </xf>
    <xf numFmtId="2" fontId="25" fillId="34" borderId="38" xfId="0" applyNumberFormat="1" applyFont="1" applyFill="1" applyBorder="1" applyAlignment="1">
      <alignment horizontal="right" vertical="top"/>
    </xf>
    <xf numFmtId="1" fontId="25" fillId="34" borderId="38" xfId="0" applyNumberFormat="1" applyFont="1" applyFill="1" applyBorder="1" applyAlignment="1">
      <alignment horizontal="right" vertical="top"/>
    </xf>
    <xf numFmtId="0" fontId="19" fillId="33" borderId="30" xfId="0" applyFont="1" applyFill="1" applyBorder="1" applyAlignment="1">
      <alignment horizontal="center" vertical="top" wrapText="1"/>
    </xf>
    <xf numFmtId="0" fontId="19" fillId="33" borderId="31" xfId="0" applyFont="1" applyFill="1" applyBorder="1" applyAlignment="1">
      <alignment horizontal="left" vertical="top" wrapText="1"/>
    </xf>
    <xf numFmtId="0" fontId="19" fillId="33" borderId="32" xfId="0" applyFont="1" applyFill="1" applyBorder="1" applyAlignment="1">
      <alignment horizontal="center" vertical="top" wrapText="1"/>
    </xf>
    <xf numFmtId="0" fontId="19" fillId="33" borderId="31" xfId="0" applyFont="1" applyFill="1" applyBorder="1" applyAlignment="1">
      <alignment horizontal="center" vertical="top" wrapText="1"/>
    </xf>
    <xf numFmtId="0" fontId="25" fillId="33" borderId="32" xfId="0" applyFont="1" applyFill="1" applyBorder="1" applyAlignment="1">
      <alignment horizontal="center" vertical="top" wrapText="1"/>
    </xf>
    <xf numFmtId="0" fontId="25" fillId="33" borderId="32" xfId="0" applyFont="1" applyFill="1" applyBorder="1" applyAlignment="1">
      <alignment horizontal="right" vertical="top" wrapText="1"/>
    </xf>
    <xf numFmtId="1" fontId="25" fillId="33" borderId="32" xfId="0" applyNumberFormat="1" applyFont="1" applyFill="1" applyBorder="1" applyAlignment="1">
      <alignment horizontal="right" vertical="top" wrapText="1"/>
    </xf>
    <xf numFmtId="0" fontId="19" fillId="33" borderId="29" xfId="0" applyFont="1" applyFill="1" applyBorder="1" applyAlignment="1">
      <alignment horizontal="center" vertical="top" wrapText="1"/>
    </xf>
    <xf numFmtId="0" fontId="19" fillId="33" borderId="32" xfId="0" applyFont="1" applyFill="1" applyBorder="1" applyAlignment="1">
      <alignment horizontal="left" vertical="top" wrapText="1"/>
    </xf>
    <xf numFmtId="0" fontId="18" fillId="0" borderId="0" xfId="42" applyAlignment="1">
      <alignment vertical="center"/>
    </xf>
    <xf numFmtId="0" fontId="40" fillId="0" borderId="0" xfId="42" applyFont="1" applyAlignment="1">
      <alignment horizontal="right" vertical="center"/>
    </xf>
    <xf numFmtId="0" fontId="18" fillId="0" borderId="12" xfId="42" applyBorder="1" applyAlignment="1">
      <alignment vertical="center"/>
    </xf>
    <xf numFmtId="0" fontId="18" fillId="0" borderId="0" xfId="42" applyAlignment="1">
      <alignment horizontal="right" vertical="center"/>
    </xf>
    <xf numFmtId="0" fontId="41" fillId="0" borderId="0" xfId="42" applyFont="1" applyAlignment="1">
      <alignment vertical="center"/>
    </xf>
    <xf numFmtId="0" fontId="41" fillId="0" borderId="0" xfId="42" applyFont="1" applyAlignment="1">
      <alignment horizontal="right" vertical="center"/>
    </xf>
    <xf numFmtId="167" fontId="18" fillId="0" borderId="12" xfId="42" applyNumberFormat="1" applyBorder="1" applyAlignment="1">
      <alignment horizontal="right" vertical="center"/>
    </xf>
    <xf numFmtId="0" fontId="18" fillId="0" borderId="12" xfId="42" applyBorder="1" applyAlignment="1">
      <alignment horizontal="right" vertical="center"/>
    </xf>
    <xf numFmtId="0" fontId="18" fillId="0" borderId="0" xfId="42" applyAlignment="1">
      <alignment horizontal="left" vertical="center"/>
    </xf>
    <xf numFmtId="165" fontId="18" fillId="0" borderId="12" xfId="42" applyNumberFormat="1" applyBorder="1" applyAlignment="1">
      <alignment horizontal="right" vertical="center"/>
    </xf>
    <xf numFmtId="0" fontId="19" fillId="0" borderId="0" xfId="42" applyFont="1" applyAlignment="1">
      <alignment horizontal="center" vertical="center" wrapText="1"/>
    </xf>
    <xf numFmtId="0" fontId="18" fillId="0" borderId="12" xfId="42" applyBorder="1" applyAlignment="1">
      <alignment horizontal="left" vertical="center"/>
    </xf>
    <xf numFmtId="0" fontId="18" fillId="0" borderId="0" xfId="42"/>
    <xf numFmtId="0" fontId="19" fillId="0" borderId="0" xfId="42" applyFont="1" applyAlignment="1">
      <alignment horizontal="center" vertical="top" wrapText="1"/>
    </xf>
    <xf numFmtId="0" fontId="18" fillId="0" borderId="0" xfId="42" applyAlignment="1">
      <alignment vertical="top"/>
    </xf>
    <xf numFmtId="0" fontId="18" fillId="0" borderId="0" xfId="42" applyAlignment="1">
      <alignment horizontal="center" vertical="center"/>
    </xf>
    <xf numFmtId="0" fontId="19" fillId="33" borderId="23" xfId="42" applyFont="1" applyFill="1" applyBorder="1" applyAlignment="1">
      <alignment horizontal="center" vertical="center" wrapText="1"/>
    </xf>
    <xf numFmtId="0" fontId="25" fillId="33" borderId="49" xfId="42" applyFont="1" applyFill="1" applyBorder="1" applyAlignment="1">
      <alignment horizontal="center" vertical="center" wrapText="1"/>
    </xf>
    <xf numFmtId="0" fontId="25" fillId="33" borderId="50" xfId="42" applyFont="1" applyFill="1" applyBorder="1" applyAlignment="1">
      <alignment horizontal="center" vertical="center" wrapText="1"/>
    </xf>
    <xf numFmtId="0" fontId="18" fillId="0" borderId="55" xfId="42" applyBorder="1" applyAlignment="1">
      <alignment horizontal="center" vertical="top" wrapText="1"/>
    </xf>
    <xf numFmtId="0" fontId="18" fillId="0" borderId="56" xfId="42" applyBorder="1" applyAlignment="1">
      <alignment horizontal="left" vertical="top" wrapText="1"/>
    </xf>
    <xf numFmtId="167" fontId="18" fillId="0" borderId="56" xfId="42" applyNumberFormat="1" applyBorder="1" applyAlignment="1">
      <alignment horizontal="center" vertical="top"/>
    </xf>
    <xf numFmtId="2" fontId="18" fillId="0" borderId="0" xfId="42" applyNumberFormat="1" applyAlignment="1">
      <alignment horizontal="right" vertical="top"/>
    </xf>
    <xf numFmtId="0" fontId="27" fillId="33" borderId="55" xfId="42" applyFont="1" applyFill="1" applyBorder="1" applyAlignment="1">
      <alignment horizontal="center" vertical="top" wrapText="1"/>
    </xf>
    <xf numFmtId="0" fontId="27" fillId="33" borderId="56" xfId="42" applyFont="1" applyFill="1" applyBorder="1" applyAlignment="1">
      <alignment horizontal="left" vertical="top" wrapText="1"/>
    </xf>
    <xf numFmtId="167" fontId="27" fillId="33" borderId="56" xfId="42" applyNumberFormat="1" applyFont="1" applyFill="1" applyBorder="1" applyAlignment="1">
      <alignment horizontal="center" vertical="center" wrapText="1"/>
    </xf>
    <xf numFmtId="167" fontId="18" fillId="0" borderId="56" xfId="42" applyNumberFormat="1" applyBorder="1" applyAlignment="1">
      <alignment horizontal="center" vertical="top" shrinkToFit="1"/>
    </xf>
    <xf numFmtId="165" fontId="27" fillId="33" borderId="56" xfId="42" applyNumberFormat="1" applyFont="1" applyFill="1" applyBorder="1" applyAlignment="1">
      <alignment horizontal="center" vertical="center" wrapText="1"/>
    </xf>
    <xf numFmtId="0" fontId="41" fillId="0" borderId="0" xfId="42" applyFont="1"/>
    <xf numFmtId="0" fontId="27" fillId="33" borderId="12" xfId="42" applyFont="1" applyFill="1" applyBorder="1" applyAlignment="1">
      <alignment horizontal="center" vertical="top" wrapText="1"/>
    </xf>
    <xf numFmtId="0" fontId="27" fillId="33" borderId="12" xfId="42" applyFont="1" applyFill="1" applyBorder="1" applyAlignment="1">
      <alignment horizontal="left" vertical="top" wrapText="1"/>
    </xf>
    <xf numFmtId="167" fontId="27" fillId="33" borderId="47" xfId="43" applyNumberFormat="1" applyFont="1" applyFill="1" applyBorder="1" applyAlignment="1">
      <alignment horizontal="center" vertical="center" wrapText="1"/>
    </xf>
    <xf numFmtId="167" fontId="27" fillId="33" borderId="12" xfId="42" applyNumberFormat="1" applyFont="1" applyFill="1" applyBorder="1" applyAlignment="1">
      <alignment horizontal="center" vertical="center" wrapText="1"/>
    </xf>
    <xf numFmtId="169" fontId="27" fillId="33" borderId="12" xfId="42" applyNumberFormat="1" applyFont="1" applyFill="1" applyBorder="1" applyAlignment="1">
      <alignment horizontal="center" vertical="center" wrapText="1"/>
    </xf>
    <xf numFmtId="0" fontId="44" fillId="0" borderId="0" xfId="44" applyFont="1"/>
    <xf numFmtId="0" fontId="46" fillId="34" borderId="60" xfId="44" applyFont="1" applyFill="1" applyBorder="1" applyAlignment="1">
      <alignment horizontal="right" vertical="center" shrinkToFit="1"/>
    </xf>
    <xf numFmtId="0" fontId="46" fillId="34" borderId="60" xfId="44" applyFont="1" applyFill="1" applyBorder="1" applyAlignment="1">
      <alignment horizontal="center" vertical="center" wrapText="1"/>
    </xf>
    <xf numFmtId="0" fontId="46" fillId="34" borderId="60" xfId="44" applyFont="1" applyFill="1" applyBorder="1" applyAlignment="1">
      <alignment horizontal="left" vertical="center" wrapText="1" indent="1"/>
    </xf>
    <xf numFmtId="0" fontId="46" fillId="34" borderId="60" xfId="44" applyFont="1" applyFill="1" applyBorder="1" applyAlignment="1">
      <alignment horizontal="center" vertical="top" wrapText="1"/>
    </xf>
    <xf numFmtId="0" fontId="46" fillId="34" borderId="63" xfId="44" applyFont="1" applyFill="1" applyBorder="1" applyAlignment="1">
      <alignment horizontal="center" vertical="center"/>
    </xf>
    <xf numFmtId="0" fontId="47" fillId="0" borderId="64" xfId="44" applyFont="1" applyBorder="1" applyAlignment="1">
      <alignment horizontal="right" vertical="top" shrinkToFit="1"/>
    </xf>
    <xf numFmtId="0" fontId="47" fillId="0" borderId="64" xfId="44" applyFont="1" applyBorder="1" applyAlignment="1">
      <alignment horizontal="center" vertical="top" shrinkToFit="1"/>
    </xf>
    <xf numFmtId="0" fontId="47" fillId="0" borderId="64" xfId="44" applyFont="1" applyBorder="1" applyAlignment="1">
      <alignment horizontal="center" vertical="top" wrapText="1"/>
    </xf>
    <xf numFmtId="0" fontId="47" fillId="0" borderId="64" xfId="44" applyFont="1" applyBorder="1" applyAlignment="1">
      <alignment horizontal="left" vertical="top" wrapText="1"/>
    </xf>
    <xf numFmtId="0" fontId="47" fillId="0" borderId="65" xfId="44" applyFont="1" applyBorder="1" applyAlignment="1">
      <alignment horizontal="center" vertical="top"/>
    </xf>
    <xf numFmtId="0" fontId="47" fillId="0" borderId="66" xfId="44" applyFont="1" applyBorder="1" applyAlignment="1">
      <alignment horizontal="right" shrinkToFit="1"/>
    </xf>
    <xf numFmtId="0" fontId="47" fillId="35" borderId="67" xfId="44" applyFont="1" applyFill="1" applyBorder="1" applyAlignment="1">
      <alignment horizontal="right" shrinkToFit="1"/>
    </xf>
    <xf numFmtId="0" fontId="47" fillId="0" borderId="67" xfId="44" applyFont="1" applyBorder="1" applyAlignment="1">
      <alignment horizontal="right" shrinkToFit="1"/>
    </xf>
    <xf numFmtId="3" fontId="47" fillId="0" borderId="67" xfId="44" applyNumberFormat="1" applyFont="1" applyBorder="1" applyAlignment="1">
      <alignment horizontal="right" shrinkToFit="1"/>
    </xf>
    <xf numFmtId="164" fontId="47" fillId="0" borderId="66" xfId="44" applyNumberFormat="1" applyFont="1" applyBorder="1" applyAlignment="1">
      <alignment horizontal="right" shrinkToFit="1"/>
    </xf>
    <xf numFmtId="0" fontId="47" fillId="0" borderId="66" xfId="44" applyFont="1" applyBorder="1" applyAlignment="1">
      <alignment horizontal="center" wrapText="1"/>
    </xf>
    <xf numFmtId="0" fontId="47" fillId="0" borderId="66" xfId="44" applyFont="1" applyBorder="1" applyAlignment="1">
      <alignment horizontal="left" wrapText="1"/>
    </xf>
    <xf numFmtId="0" fontId="47" fillId="0" borderId="68" xfId="44" applyFont="1" applyBorder="1" applyAlignment="1">
      <alignment horizontal="center"/>
    </xf>
    <xf numFmtId="0" fontId="47" fillId="36" borderId="67" xfId="44" applyFont="1" applyFill="1" applyBorder="1" applyAlignment="1">
      <alignment horizontal="right" shrinkToFit="1"/>
    </xf>
    <xf numFmtId="3" fontId="47" fillId="0" borderId="66" xfId="44" applyNumberFormat="1" applyFont="1" applyBorder="1" applyAlignment="1">
      <alignment horizontal="right" shrinkToFit="1"/>
    </xf>
    <xf numFmtId="0" fontId="47" fillId="37" borderId="67" xfId="44" applyFont="1" applyFill="1" applyBorder="1" applyAlignment="1">
      <alignment horizontal="right" shrinkToFit="1"/>
    </xf>
    <xf numFmtId="3" fontId="46" fillId="34" borderId="60" xfId="44" applyNumberFormat="1" applyFont="1" applyFill="1" applyBorder="1" applyAlignment="1">
      <alignment horizontal="right" vertical="center" shrinkToFit="1"/>
    </xf>
    <xf numFmtId="164" fontId="47" fillId="0" borderId="64" xfId="44" applyNumberFormat="1" applyFont="1" applyBorder="1" applyAlignment="1">
      <alignment horizontal="right" vertical="top" shrinkToFit="1"/>
    </xf>
    <xf numFmtId="3" fontId="47" fillId="35" borderId="67" xfId="44" applyNumberFormat="1" applyFont="1" applyFill="1" applyBorder="1" applyAlignment="1">
      <alignment horizontal="right" shrinkToFit="1"/>
    </xf>
    <xf numFmtId="3" fontId="47" fillId="37" borderId="67" xfId="44" applyNumberFormat="1" applyFont="1" applyFill="1" applyBorder="1" applyAlignment="1">
      <alignment horizontal="right" shrinkToFit="1"/>
    </xf>
    <xf numFmtId="0" fontId="46" fillId="0" borderId="60" xfId="44" applyFont="1" applyBorder="1" applyAlignment="1">
      <alignment horizontal="right" vertical="center" shrinkToFit="1"/>
    </xf>
    <xf numFmtId="0" fontId="46" fillId="38" borderId="60" xfId="44" applyFont="1" applyFill="1" applyBorder="1" applyAlignment="1">
      <alignment horizontal="center" vertical="center" shrinkToFit="1"/>
    </xf>
    <xf numFmtId="0" fontId="46" fillId="0" borderId="60" xfId="44" applyFont="1" applyBorder="1" applyAlignment="1">
      <alignment horizontal="center" vertical="center"/>
    </xf>
    <xf numFmtId="0" fontId="46" fillId="0" borderId="60" xfId="44" applyFont="1" applyBorder="1" applyAlignment="1">
      <alignment horizontal="left" vertical="center" wrapText="1" indent="1"/>
    </xf>
    <xf numFmtId="0" fontId="46" fillId="0" borderId="60" xfId="44" applyFont="1" applyBorder="1" applyAlignment="1">
      <alignment horizontal="center" vertical="top" wrapText="1"/>
    </xf>
    <xf numFmtId="0" fontId="46" fillId="0" borderId="60" xfId="44" applyFont="1" applyBorder="1" applyAlignment="1">
      <alignment horizontal="center" vertical="center" wrapText="1"/>
    </xf>
    <xf numFmtId="0" fontId="46" fillId="0" borderId="63" xfId="44" applyFont="1" applyBorder="1" applyAlignment="1">
      <alignment horizontal="center" vertical="center"/>
    </xf>
    <xf numFmtId="164" fontId="47" fillId="0" borderId="67" xfId="44" applyNumberFormat="1" applyFont="1" applyBorder="1" applyAlignment="1">
      <alignment horizontal="right" shrinkToFit="1"/>
    </xf>
    <xf numFmtId="164" fontId="46" fillId="34" borderId="60" xfId="44" applyNumberFormat="1" applyFont="1" applyFill="1" applyBorder="1" applyAlignment="1">
      <alignment horizontal="right" vertical="center" shrinkToFit="1"/>
    </xf>
    <xf numFmtId="0" fontId="51" fillId="33" borderId="23" xfId="44" applyFont="1" applyFill="1" applyBorder="1" applyAlignment="1">
      <alignment horizontal="center" vertical="center" wrapText="1"/>
    </xf>
    <xf numFmtId="0" fontId="51" fillId="33" borderId="45" xfId="44" applyFont="1" applyFill="1" applyBorder="1" applyAlignment="1">
      <alignment horizontal="center" vertical="center" wrapText="1"/>
    </xf>
    <xf numFmtId="0" fontId="51" fillId="33" borderId="25" xfId="44" applyFont="1" applyFill="1" applyBorder="1" applyAlignment="1">
      <alignment horizontal="center" vertical="center" wrapText="1"/>
    </xf>
    <xf numFmtId="0" fontId="51" fillId="33" borderId="72" xfId="44" applyFont="1" applyFill="1" applyBorder="1" applyAlignment="1">
      <alignment horizontal="center" vertical="center" wrapText="1"/>
    </xf>
    <xf numFmtId="0" fontId="51" fillId="34" borderId="23" xfId="44" applyFont="1" applyFill="1" applyBorder="1" applyAlignment="1">
      <alignment horizontal="center" vertical="distributed" wrapText="1"/>
    </xf>
    <xf numFmtId="0" fontId="52" fillId="0" borderId="0" xfId="44" applyFont="1"/>
    <xf numFmtId="0" fontId="53" fillId="0" borderId="0" xfId="44" applyFont="1" applyAlignment="1">
      <alignment horizontal="right" vertical="top" wrapText="1"/>
    </xf>
    <xf numFmtId="0" fontId="44" fillId="0" borderId="0" xfId="44" applyFont="1" applyAlignment="1">
      <alignment vertical="top"/>
    </xf>
    <xf numFmtId="0" fontId="53" fillId="0" borderId="0" xfId="44" applyFont="1"/>
    <xf numFmtId="0" fontId="53" fillId="0" borderId="0" xfId="44" applyFont="1" applyAlignment="1">
      <alignment vertical="top" wrapText="1"/>
    </xf>
    <xf numFmtId="0" fontId="47" fillId="0" borderId="0" xfId="44" applyFont="1" applyAlignment="1">
      <alignment vertical="top"/>
    </xf>
    <xf numFmtId="0" fontId="53" fillId="0" borderId="0" xfId="44" applyFont="1" applyAlignment="1">
      <alignment vertical="top"/>
    </xf>
    <xf numFmtId="0" fontId="47" fillId="0" borderId="0" xfId="44" applyFont="1" applyAlignment="1">
      <alignment horizontal="right" vertical="top"/>
    </xf>
    <xf numFmtId="0" fontId="53" fillId="0" borderId="0" xfId="44" applyFont="1" applyAlignment="1">
      <alignment vertical="center"/>
    </xf>
    <xf numFmtId="0" fontId="54" fillId="0" borderId="0" xfId="44" applyFont="1" applyAlignment="1">
      <alignment horizontal="right" vertical="top"/>
    </xf>
    <xf numFmtId="0" fontId="55" fillId="0" borderId="0" xfId="44" applyFont="1" applyAlignment="1">
      <alignment horizontal="right" vertical="top"/>
    </xf>
    <xf numFmtId="0" fontId="54" fillId="0" borderId="0" xfId="44" applyFont="1" applyAlignment="1">
      <alignment vertical="top"/>
    </xf>
    <xf numFmtId="0" fontId="41" fillId="0" borderId="0" xfId="0" applyFont="1"/>
    <xf numFmtId="0" fontId="56" fillId="0" borderId="0" xfId="0" applyFont="1" applyAlignment="1">
      <alignment vertical="top"/>
    </xf>
    <xf numFmtId="2" fontId="57" fillId="0" borderId="60" xfId="0" applyNumberFormat="1" applyFont="1" applyBorder="1" applyAlignment="1">
      <alignment horizontal="left" vertical="top" wrapText="1" indent="2"/>
    </xf>
    <xf numFmtId="0" fontId="57" fillId="0" borderId="60" xfId="0" applyFont="1" applyBorder="1" applyAlignment="1">
      <alignment horizontal="center" vertical="top" wrapText="1"/>
    </xf>
    <xf numFmtId="0" fontId="57" fillId="0" borderId="60" xfId="0" applyFont="1" applyBorder="1" applyAlignment="1">
      <alignment horizontal="left" vertical="top" wrapText="1" indent="1"/>
    </xf>
    <xf numFmtId="49" fontId="57" fillId="0" borderId="63" xfId="0" applyNumberFormat="1" applyFont="1" applyBorder="1" applyAlignment="1">
      <alignment horizontal="center" vertical="top" wrapText="1"/>
    </xf>
    <xf numFmtId="2" fontId="27" fillId="0" borderId="66" xfId="0" applyNumberFormat="1" applyFont="1" applyBorder="1" applyAlignment="1">
      <alignment horizontal="left" vertical="top" wrapText="1" indent="1"/>
    </xf>
    <xf numFmtId="0" fontId="27" fillId="0" borderId="66" xfId="0" applyFont="1" applyBorder="1" applyAlignment="1">
      <alignment horizontal="center" vertical="top"/>
    </xf>
    <xf numFmtId="0" fontId="27" fillId="0" borderId="66" xfId="0" applyFont="1" applyBorder="1" applyAlignment="1">
      <alignment horizontal="center" vertical="top" wrapText="1"/>
    </xf>
    <xf numFmtId="0" fontId="27" fillId="0" borderId="66" xfId="0" applyFont="1" applyBorder="1" applyAlignment="1">
      <alignment horizontal="left" vertical="top" wrapText="1"/>
    </xf>
    <xf numFmtId="0" fontId="27" fillId="0" borderId="68" xfId="0" applyFont="1" applyBorder="1" applyAlignment="1">
      <alignment horizontal="center" vertical="top" wrapText="1"/>
    </xf>
    <xf numFmtId="0" fontId="43" fillId="34" borderId="60" xfId="0" applyFont="1" applyFill="1" applyBorder="1" applyAlignment="1">
      <alignment wrapText="1"/>
    </xf>
    <xf numFmtId="0" fontId="18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19" fillId="33" borderId="73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top" wrapText="1"/>
    </xf>
    <xf numFmtId="0" fontId="23" fillId="0" borderId="0" xfId="0" applyFont="1" applyAlignment="1">
      <alignment vertical="top" wrapText="1"/>
    </xf>
    <xf numFmtId="0" fontId="62" fillId="0" borderId="0" xfId="0" applyFont="1" applyAlignment="1">
      <alignment vertical="top"/>
    </xf>
    <xf numFmtId="0" fontId="0" fillId="0" borderId="0" xfId="0" applyFont="1" applyAlignment="1">
      <alignment horizontal="left" vertical="top"/>
    </xf>
    <xf numFmtId="0" fontId="0" fillId="0" borderId="0" xfId="0"/>
    <xf numFmtId="0" fontId="0" fillId="0" borderId="56" xfId="42" applyFont="1" applyBorder="1" applyAlignment="1">
      <alignment horizontal="left" vertical="top" wrapText="1"/>
    </xf>
    <xf numFmtId="167" fontId="18" fillId="0" borderId="53" xfId="42" applyNumberFormat="1" applyBorder="1" applyAlignment="1">
      <alignment horizontal="center" vertical="top" wrapText="1"/>
    </xf>
    <xf numFmtId="167" fontId="18" fillId="0" borderId="54" xfId="42" applyNumberFormat="1" applyBorder="1" applyAlignment="1">
      <alignment horizontal="center" vertical="top" wrapText="1"/>
    </xf>
    <xf numFmtId="167" fontId="27" fillId="33" borderId="53" xfId="43" applyNumberFormat="1" applyFont="1" applyFill="1" applyBorder="1" applyAlignment="1">
      <alignment horizontal="center" vertical="center" wrapText="1"/>
    </xf>
    <xf numFmtId="167" fontId="27" fillId="33" borderId="54" xfId="43" applyNumberFormat="1" applyFont="1" applyFill="1" applyBorder="1" applyAlignment="1">
      <alignment horizontal="center" vertical="center" wrapText="1"/>
    </xf>
    <xf numFmtId="0" fontId="18" fillId="0" borderId="47" xfId="42" applyBorder="1" applyAlignment="1">
      <alignment horizontal="left" vertical="top"/>
    </xf>
    <xf numFmtId="0" fontId="26" fillId="33" borderId="57" xfId="42" applyFont="1" applyFill="1" applyBorder="1" applyAlignment="1">
      <alignment horizontal="center" wrapText="1"/>
    </xf>
    <xf numFmtId="0" fontId="26" fillId="33" borderId="48" xfId="42" applyFont="1" applyFill="1" applyBorder="1" applyAlignment="1">
      <alignment horizontal="center" wrapText="1"/>
    </xf>
    <xf numFmtId="0" fontId="26" fillId="33" borderId="58" xfId="42" applyFont="1" applyFill="1" applyBorder="1" applyAlignment="1">
      <alignment horizontal="center" wrapText="1"/>
    </xf>
    <xf numFmtId="167" fontId="18" fillId="0" borderId="59" xfId="42" applyNumberFormat="1" applyBorder="1" applyAlignment="1">
      <alignment horizontal="center" vertical="top" shrinkToFit="1"/>
    </xf>
    <xf numFmtId="167" fontId="18" fillId="0" borderId="56" xfId="42" applyNumberFormat="1" applyBorder="1" applyAlignment="1">
      <alignment horizontal="center" vertical="top" shrinkToFit="1"/>
    </xf>
    <xf numFmtId="165" fontId="27" fillId="33" borderId="53" xfId="43" applyNumberFormat="1" applyFont="1" applyFill="1" applyBorder="1" applyAlignment="1">
      <alignment horizontal="center" vertical="center" wrapText="1"/>
    </xf>
    <xf numFmtId="165" fontId="27" fillId="33" borderId="54" xfId="43" applyNumberFormat="1" applyFont="1" applyFill="1" applyBorder="1" applyAlignment="1">
      <alignment horizontal="center" vertical="center" wrapText="1"/>
    </xf>
    <xf numFmtId="0" fontId="26" fillId="33" borderId="53" xfId="42" applyFont="1" applyFill="1" applyBorder="1" applyAlignment="1">
      <alignment horizontal="center" wrapText="1"/>
    </xf>
    <xf numFmtId="0" fontId="26" fillId="33" borderId="47" xfId="42" applyFont="1" applyFill="1" applyBorder="1" applyAlignment="1">
      <alignment horizontal="center" wrapText="1"/>
    </xf>
    <xf numFmtId="0" fontId="26" fillId="33" borderId="54" xfId="42" applyFont="1" applyFill="1" applyBorder="1" applyAlignment="1">
      <alignment horizontal="center" wrapText="1"/>
    </xf>
    <xf numFmtId="0" fontId="42" fillId="0" borderId="48" xfId="42" applyFont="1" applyBorder="1" applyAlignment="1">
      <alignment horizontal="center" vertical="center" wrapText="1"/>
    </xf>
    <xf numFmtId="0" fontId="43" fillId="0" borderId="0" xfId="42" applyFont="1" applyAlignment="1">
      <alignment horizontal="center" vertical="center"/>
    </xf>
    <xf numFmtId="0" fontId="0" fillId="0" borderId="12" xfId="42" applyFont="1" applyBorder="1" applyAlignment="1">
      <alignment horizontal="center" wrapText="1"/>
    </xf>
    <xf numFmtId="0" fontId="18" fillId="0" borderId="12" xfId="42" applyBorder="1" applyAlignment="1">
      <alignment horizontal="center" wrapText="1"/>
    </xf>
    <xf numFmtId="0" fontId="42" fillId="0" borderId="48" xfId="42" applyFont="1" applyBorder="1" applyAlignment="1">
      <alignment horizontal="center" vertical="top" wrapText="1"/>
    </xf>
    <xf numFmtId="0" fontId="18" fillId="0" borderId="13" xfId="42" applyBorder="1" applyAlignment="1">
      <alignment horizontal="left" vertical="center" wrapText="1"/>
    </xf>
    <xf numFmtId="0" fontId="19" fillId="33" borderId="22" xfId="42" applyFont="1" applyFill="1" applyBorder="1" applyAlignment="1">
      <alignment horizontal="center" vertical="center" wrapText="1"/>
    </xf>
    <xf numFmtId="0" fontId="19" fillId="33" borderId="14" xfId="42" applyFont="1" applyFill="1" applyBorder="1" applyAlignment="1">
      <alignment horizontal="center" vertical="center" wrapText="1"/>
    </xf>
    <xf numFmtId="0" fontId="19" fillId="33" borderId="46" xfId="42" applyFont="1" applyFill="1" applyBorder="1" applyAlignment="1">
      <alignment horizontal="center" vertical="center" wrapText="1"/>
    </xf>
    <xf numFmtId="0" fontId="19" fillId="33" borderId="21" xfId="42" applyFont="1" applyFill="1" applyBorder="1" applyAlignment="1">
      <alignment horizontal="center" vertical="center" wrapText="1"/>
    </xf>
    <xf numFmtId="0" fontId="19" fillId="33" borderId="45" xfId="42" applyFont="1" applyFill="1" applyBorder="1" applyAlignment="1">
      <alignment horizontal="center" vertical="center" wrapText="1"/>
    </xf>
    <xf numFmtId="0" fontId="19" fillId="33" borderId="20" xfId="42" applyFont="1" applyFill="1" applyBorder="1" applyAlignment="1">
      <alignment horizontal="center" vertical="center" wrapText="1"/>
    </xf>
    <xf numFmtId="0" fontId="25" fillId="33" borderId="51" xfId="42" applyFont="1" applyFill="1" applyBorder="1" applyAlignment="1">
      <alignment horizontal="center" vertical="center" wrapText="1"/>
    </xf>
    <xf numFmtId="0" fontId="25" fillId="33" borderId="52" xfId="42" applyFont="1" applyFill="1" applyBorder="1" applyAlignment="1">
      <alignment horizontal="center" vertical="center" wrapText="1"/>
    </xf>
    <xf numFmtId="0" fontId="18" fillId="0" borderId="47" xfId="42" applyBorder="1" applyAlignment="1">
      <alignment horizontal="left" vertical="top" wrapText="1"/>
    </xf>
    <xf numFmtId="0" fontId="18" fillId="0" borderId="47" xfId="42" applyBorder="1" applyAlignment="1">
      <alignment horizontal="center" wrapText="1"/>
    </xf>
    <xf numFmtId="0" fontId="41" fillId="0" borderId="12" xfId="42" applyFont="1" applyBorder="1" applyAlignment="1">
      <alignment horizontal="left" vertical="center"/>
    </xf>
    <xf numFmtId="0" fontId="18" fillId="0" borderId="0" xfId="42" applyAlignment="1">
      <alignment horizontal="left" vertical="center" indent="2"/>
    </xf>
    <xf numFmtId="0" fontId="18" fillId="0" borderId="12" xfId="42" applyBorder="1" applyAlignment="1">
      <alignment horizontal="left" vertical="center"/>
    </xf>
    <xf numFmtId="0" fontId="18" fillId="0" borderId="47" xfId="42" applyBorder="1" applyAlignment="1">
      <alignment horizontal="left" vertical="center"/>
    </xf>
    <xf numFmtId="0" fontId="23" fillId="0" borderId="10" xfId="0" applyFont="1" applyBorder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20" fillId="0" borderId="0" xfId="0" applyFont="1" applyAlignment="1">
      <alignment horizontal="right" vertical="top"/>
    </xf>
    <xf numFmtId="0" fontId="21" fillId="0" borderId="0" xfId="0" applyFont="1" applyAlignment="1">
      <alignment horizontal="left" vertical="top" wrapText="1"/>
    </xf>
    <xf numFmtId="0" fontId="22" fillId="0" borderId="0" xfId="0" applyFont="1" applyAlignment="1">
      <alignment horizontal="center" vertical="top"/>
    </xf>
    <xf numFmtId="0" fontId="24" fillId="0" borderId="11" xfId="0" applyFont="1" applyBorder="1" applyAlignment="1">
      <alignment horizontal="center" vertical="top" wrapText="1"/>
    </xf>
    <xf numFmtId="0" fontId="0" fillId="0" borderId="13" xfId="0" applyFont="1" applyBorder="1" applyAlignment="1">
      <alignment horizontal="left" vertical="top" wrapText="1"/>
    </xf>
    <xf numFmtId="0" fontId="19" fillId="33" borderId="22" xfId="0" applyFont="1" applyFill="1" applyBorder="1" applyAlignment="1">
      <alignment horizontal="center" vertical="center" wrapText="1"/>
    </xf>
    <xf numFmtId="0" fontId="19" fillId="33" borderId="15" xfId="0" applyFont="1" applyFill="1" applyBorder="1" applyAlignment="1">
      <alignment horizontal="center" vertical="center" wrapText="1"/>
    </xf>
    <xf numFmtId="0" fontId="19" fillId="33" borderId="14" xfId="0" applyFont="1" applyFill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center" vertical="center" wrapText="1"/>
    </xf>
    <xf numFmtId="0" fontId="19" fillId="33" borderId="17" xfId="0" applyFont="1" applyFill="1" applyBorder="1" applyAlignment="1">
      <alignment horizontal="center" vertical="center" wrapText="1"/>
    </xf>
    <xf numFmtId="0" fontId="19" fillId="33" borderId="18" xfId="0" applyFont="1" applyFill="1" applyBorder="1" applyAlignment="1">
      <alignment horizontal="center" vertical="center" wrapText="1"/>
    </xf>
    <xf numFmtId="0" fontId="19" fillId="33" borderId="19" xfId="0" applyFont="1" applyFill="1" applyBorder="1" applyAlignment="1">
      <alignment horizontal="center" vertical="center" wrapText="1"/>
    </xf>
    <xf numFmtId="0" fontId="19" fillId="33" borderId="44" xfId="0" applyFont="1" applyFill="1" applyBorder="1" applyAlignment="1">
      <alignment horizontal="center" vertical="center" wrapText="1"/>
    </xf>
    <xf numFmtId="0" fontId="19" fillId="33" borderId="20" xfId="0" applyFont="1" applyFill="1" applyBorder="1" applyAlignment="1">
      <alignment horizontal="center" vertical="center" wrapText="1"/>
    </xf>
    <xf numFmtId="0" fontId="19" fillId="33" borderId="21" xfId="0" applyFont="1" applyFill="1" applyBorder="1" applyAlignment="1">
      <alignment horizontal="center" vertical="center" wrapText="1"/>
    </xf>
    <xf numFmtId="0" fontId="19" fillId="33" borderId="45" xfId="0" applyFont="1" applyFill="1" applyBorder="1" applyAlignment="1">
      <alignment horizontal="center" vertical="center" wrapText="1"/>
    </xf>
    <xf numFmtId="0" fontId="19" fillId="33" borderId="31" xfId="0" applyFont="1" applyFill="1" applyBorder="1" applyAlignment="1">
      <alignment horizontal="left" vertical="top" wrapText="1"/>
    </xf>
    <xf numFmtId="0" fontId="19" fillId="33" borderId="32" xfId="0" applyFont="1" applyFill="1" applyBorder="1" applyAlignment="1">
      <alignment horizontal="left" vertical="top" wrapText="1"/>
    </xf>
    <xf numFmtId="0" fontId="0" fillId="34" borderId="22" xfId="0" applyFont="1" applyFill="1" applyBorder="1" applyAlignment="1">
      <alignment horizontal="center" vertical="center" wrapText="1"/>
    </xf>
    <xf numFmtId="0" fontId="0" fillId="34" borderId="15" xfId="0" applyFont="1" applyFill="1" applyBorder="1" applyAlignment="1">
      <alignment horizontal="center" vertical="center" wrapText="1"/>
    </xf>
    <xf numFmtId="0" fontId="0" fillId="34" borderId="14" xfId="0" applyFont="1" applyFill="1" applyBorder="1" applyAlignment="1">
      <alignment horizontal="center" vertical="center" wrapText="1"/>
    </xf>
    <xf numFmtId="0" fontId="25" fillId="33" borderId="46" xfId="0" applyFont="1" applyFill="1" applyBorder="1" applyAlignment="1">
      <alignment horizontal="center" vertical="center" wrapText="1"/>
    </xf>
    <xf numFmtId="0" fontId="25" fillId="33" borderId="20" xfId="0" applyFont="1" applyFill="1" applyBorder="1" applyAlignment="1">
      <alignment horizontal="center" vertical="center" wrapText="1"/>
    </xf>
    <xf numFmtId="0" fontId="0" fillId="0" borderId="26" xfId="0" applyFont="1" applyBorder="1" applyAlignment="1">
      <alignment horizontal="center"/>
    </xf>
    <xf numFmtId="0" fontId="0" fillId="0" borderId="27" xfId="0" applyFont="1" applyBorder="1" applyAlignment="1">
      <alignment horizontal="center"/>
    </xf>
    <xf numFmtId="0" fontId="0" fillId="0" borderId="28" xfId="0" applyFont="1" applyBorder="1" applyAlignment="1">
      <alignment horizontal="center"/>
    </xf>
    <xf numFmtId="0" fontId="26" fillId="33" borderId="30" xfId="0" applyFont="1" applyFill="1" applyBorder="1" applyAlignment="1">
      <alignment horizontal="center" wrapText="1"/>
    </xf>
    <xf numFmtId="0" fontId="26" fillId="33" borderId="31" xfId="0" applyFont="1" applyFill="1" applyBorder="1" applyAlignment="1">
      <alignment horizontal="center" wrapText="1"/>
    </xf>
    <xf numFmtId="0" fontId="26" fillId="33" borderId="32" xfId="0" applyFont="1" applyFill="1" applyBorder="1" applyAlignment="1">
      <alignment horizontal="center" wrapText="1"/>
    </xf>
    <xf numFmtId="0" fontId="51" fillId="34" borderId="22" xfId="44" applyFont="1" applyFill="1" applyBorder="1" applyAlignment="1">
      <alignment horizontal="center" vertical="center" wrapText="1"/>
    </xf>
    <xf numFmtId="0" fontId="51" fillId="34" borderId="14" xfId="44" applyFont="1" applyFill="1" applyBorder="1" applyAlignment="1">
      <alignment horizontal="center" vertical="center" wrapText="1"/>
    </xf>
    <xf numFmtId="0" fontId="53" fillId="0" borderId="0" xfId="44" applyFont="1" applyAlignment="1">
      <alignment horizontal="left" vertical="top" wrapText="1"/>
    </xf>
    <xf numFmtId="0" fontId="54" fillId="0" borderId="0" xfId="44" applyFont="1" applyAlignment="1">
      <alignment horizontal="center" vertical="top"/>
    </xf>
    <xf numFmtId="0" fontId="53" fillId="0" borderId="13" xfId="44" applyFont="1" applyBorder="1" applyAlignment="1">
      <alignment horizontal="left" vertical="top" wrapText="1"/>
    </xf>
    <xf numFmtId="0" fontId="51" fillId="33" borderId="22" xfId="44" applyFont="1" applyFill="1" applyBorder="1" applyAlignment="1">
      <alignment horizontal="center" vertical="center" wrapText="1"/>
    </xf>
    <xf numFmtId="0" fontId="51" fillId="33" borderId="14" xfId="44" applyFont="1" applyFill="1" applyBorder="1" applyAlignment="1">
      <alignment horizontal="center" vertical="center" wrapText="1"/>
    </xf>
    <xf numFmtId="0" fontId="18" fillId="0" borderId="71" xfId="44" applyFont="1" applyBorder="1" applyAlignment="1">
      <alignment horizontal="left"/>
    </xf>
    <xf numFmtId="0" fontId="18" fillId="0" borderId="70" xfId="44" applyFont="1" applyBorder="1" applyAlignment="1">
      <alignment horizontal="left"/>
    </xf>
    <xf numFmtId="0" fontId="18" fillId="0" borderId="69" xfId="44" applyFont="1" applyBorder="1" applyAlignment="1">
      <alignment horizontal="left"/>
    </xf>
    <xf numFmtId="0" fontId="46" fillId="34" borderId="62" xfId="44" applyFont="1" applyFill="1" applyBorder="1" applyAlignment="1">
      <alignment horizontal="center" vertical="center"/>
    </xf>
    <xf numFmtId="0" fontId="46" fillId="34" borderId="61" xfId="44" applyFont="1" applyFill="1" applyBorder="1" applyAlignment="1">
      <alignment horizontal="center" vertical="center"/>
    </xf>
    <xf numFmtId="0" fontId="46" fillId="34" borderId="60" xfId="44" applyFont="1" applyFill="1" applyBorder="1" applyAlignment="1">
      <alignment horizontal="center" vertical="center"/>
    </xf>
    <xf numFmtId="0" fontId="45" fillId="0" borderId="62" xfId="44" applyFont="1" applyBorder="1" applyAlignment="1">
      <alignment horizontal="center" vertical="center"/>
    </xf>
    <xf numFmtId="0" fontId="45" fillId="0" borderId="61" xfId="44" applyFont="1" applyBorder="1" applyAlignment="1">
      <alignment horizontal="center" vertical="center"/>
    </xf>
    <xf numFmtId="0" fontId="45" fillId="0" borderId="60" xfId="44" applyFont="1" applyBorder="1" applyAlignment="1">
      <alignment horizontal="center" vertical="center"/>
    </xf>
    <xf numFmtId="0" fontId="50" fillId="37" borderId="62" xfId="44" applyFont="1" applyFill="1" applyBorder="1" applyAlignment="1">
      <alignment horizontal="center" vertical="center"/>
    </xf>
    <xf numFmtId="0" fontId="50" fillId="37" borderId="61" xfId="44" applyFont="1" applyFill="1" applyBorder="1" applyAlignment="1">
      <alignment horizontal="center" vertical="center"/>
    </xf>
    <xf numFmtId="0" fontId="50" fillId="37" borderId="60" xfId="44" applyFont="1" applyFill="1" applyBorder="1" applyAlignment="1">
      <alignment horizontal="center" vertical="center"/>
    </xf>
    <xf numFmtId="0" fontId="50" fillId="35" borderId="62" xfId="44" applyFont="1" applyFill="1" applyBorder="1" applyAlignment="1">
      <alignment horizontal="center" vertical="center"/>
    </xf>
    <xf numFmtId="0" fontId="50" fillId="35" borderId="61" xfId="44" applyFont="1" applyFill="1" applyBorder="1" applyAlignment="1">
      <alignment horizontal="center" vertical="center"/>
    </xf>
    <xf numFmtId="0" fontId="50" fillId="35" borderId="60" xfId="44" applyFont="1" applyFill="1" applyBorder="1" applyAlignment="1">
      <alignment horizontal="center" vertical="center"/>
    </xf>
    <xf numFmtId="0" fontId="50" fillId="36" borderId="62" xfId="44" applyFont="1" applyFill="1" applyBorder="1" applyAlignment="1">
      <alignment horizontal="center" vertical="center"/>
    </xf>
    <xf numFmtId="0" fontId="50" fillId="36" borderId="61" xfId="44" applyFont="1" applyFill="1" applyBorder="1" applyAlignment="1">
      <alignment horizontal="center" vertical="center"/>
    </xf>
    <xf numFmtId="0" fontId="50" fillId="36" borderId="60" xfId="44" applyFont="1" applyFill="1" applyBorder="1" applyAlignment="1">
      <alignment horizontal="center" vertical="center"/>
    </xf>
    <xf numFmtId="0" fontId="0" fillId="0" borderId="62" xfId="0" applyFont="1" applyBorder="1" applyAlignment="1">
      <alignment horizontal="left" vertical="top" wrapText="1"/>
    </xf>
    <xf numFmtId="0" fontId="0" fillId="0" borderId="61" xfId="0" applyFont="1" applyBorder="1" applyAlignment="1">
      <alignment horizontal="left" vertical="top" wrapText="1"/>
    </xf>
    <xf numFmtId="0" fontId="0" fillId="0" borderId="60" xfId="0" applyFont="1" applyBorder="1" applyAlignment="1">
      <alignment horizontal="left" vertical="top" wrapText="1"/>
    </xf>
    <xf numFmtId="0" fontId="62" fillId="0" borderId="0" xfId="0" applyFont="1" applyAlignment="1">
      <alignment horizontal="center" vertical="top"/>
    </xf>
    <xf numFmtId="0" fontId="61" fillId="0" borderId="0" xfId="0" applyFont="1" applyAlignment="1">
      <alignment horizontal="center" vertical="top" wrapText="1"/>
    </xf>
    <xf numFmtId="0" fontId="61" fillId="0" borderId="74" xfId="0" applyFont="1" applyBorder="1" applyAlignment="1">
      <alignment horizontal="center" vertical="top" wrapText="1"/>
    </xf>
    <xf numFmtId="0" fontId="60" fillId="0" borderId="13" xfId="0" applyFont="1" applyBorder="1" applyAlignment="1">
      <alignment horizontal="center" vertical="top" wrapText="1"/>
    </xf>
    <xf numFmtId="0" fontId="0" fillId="0" borderId="70" xfId="0" applyFont="1" applyBorder="1" applyAlignment="1">
      <alignment horizontal="center"/>
    </xf>
    <xf numFmtId="0" fontId="43" fillId="34" borderId="62" xfId="0" applyFont="1" applyFill="1" applyBorder="1" applyAlignment="1">
      <alignment horizontal="center" wrapText="1"/>
    </xf>
    <xf numFmtId="0" fontId="43" fillId="34" borderId="61" xfId="0" applyFont="1" applyFill="1" applyBorder="1" applyAlignment="1">
      <alignment horizontal="center" wrapText="1"/>
    </xf>
    <xf numFmtId="0" fontId="43" fillId="34" borderId="60" xfId="0" applyFont="1" applyFill="1" applyBorder="1" applyAlignment="1">
      <alignment horizontal="center" wrapText="1"/>
    </xf>
  </cellXfs>
  <cellStyles count="45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Денежный 2" xfId="43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Обычный 2" xfId="42"/>
    <cellStyle name="Обычный 3" xfId="44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7;&#1084;&#1077;&#1090;&#1072;'160925'&#1058;&#1077;&#1082;&#1091;&#1097;&#1080;&#1081;%20&#1088;&#1077;&#1084;&#1086;&#1085;&#1090;%20&#1092;&#1072;&#1089;&#1072;&#1076;&#1072;%20&#1080;%20&#1082;&#1088;&#1086;&#1074;&#1083;&#1080;%20&#1057;&#1045;&#1081;&#1092;&#1091;&#1083;&#1083;&#1080;&#1085;&#1072;%2019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..._ССР"/>
      <sheetName val="К9"/>
      <sheetName val="РС"/>
      <sheetName val="ДВ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1"/>
  <sheetViews>
    <sheetView showGridLines="0" zoomScaleNormal="100" workbookViewId="0">
      <selection activeCell="C34" sqref="C34"/>
    </sheetView>
  </sheetViews>
  <sheetFormatPr defaultColWidth="8.83203125" defaultRowHeight="12.75"/>
  <cols>
    <col min="1" max="1" width="8.33203125" style="112" customWidth="1"/>
    <col min="2" max="2" width="15.6640625" style="112" customWidth="1"/>
    <col min="3" max="3" width="69.6640625" style="112" customWidth="1"/>
    <col min="4" max="4" width="8.5" style="112" customWidth="1"/>
    <col min="5" max="5" width="7.6640625" style="112" customWidth="1"/>
    <col min="6" max="6" width="14" style="112" customWidth="1"/>
    <col min="7" max="8" width="13.33203125" style="112" customWidth="1"/>
    <col min="9" max="16384" width="8.83203125" style="112"/>
  </cols>
  <sheetData>
    <row r="1" spans="1:10" s="100" customFormat="1">
      <c r="H1" s="101" t="s">
        <v>139</v>
      </c>
    </row>
    <row r="2" spans="1:10" s="100" customFormat="1">
      <c r="A2" s="100" t="s">
        <v>140</v>
      </c>
      <c r="B2" s="102"/>
      <c r="C2" s="239" t="s">
        <v>141</v>
      </c>
      <c r="D2" s="239"/>
      <c r="E2" s="239"/>
      <c r="F2" s="239"/>
      <c r="G2" s="239"/>
      <c r="H2" s="239"/>
      <c r="J2" s="103"/>
    </row>
    <row r="3" spans="1:10" s="100" customFormat="1" ht="18" customHeight="1">
      <c r="A3" s="240" t="s">
        <v>142</v>
      </c>
      <c r="B3" s="240"/>
      <c r="C3" s="104" t="s">
        <v>143</v>
      </c>
      <c r="D3" s="104"/>
      <c r="E3" s="104"/>
      <c r="F3" s="104"/>
      <c r="G3" s="104"/>
      <c r="H3" s="105"/>
    </row>
    <row r="4" spans="1:10" s="100" customFormat="1">
      <c r="A4" s="241" t="s">
        <v>144</v>
      </c>
      <c r="B4" s="241"/>
      <c r="C4" s="241"/>
      <c r="D4" s="241"/>
      <c r="E4" s="241"/>
      <c r="F4" s="241"/>
      <c r="G4" s="106">
        <f>H29</f>
        <v>1738.080705354085</v>
      </c>
      <c r="H4" s="107" t="s">
        <v>145</v>
      </c>
    </row>
    <row r="5" spans="1:10" s="100" customFormat="1">
      <c r="A5" s="108"/>
      <c r="B5" s="242" t="s">
        <v>146</v>
      </c>
      <c r="C5" s="242"/>
      <c r="G5" s="103"/>
      <c r="H5" s="103"/>
    </row>
    <row r="6" spans="1:10" s="100" customFormat="1">
      <c r="A6" s="108"/>
      <c r="B6" s="242" t="s">
        <v>147</v>
      </c>
      <c r="C6" s="242"/>
      <c r="D6" s="242"/>
      <c r="E6" s="242"/>
      <c r="F6" s="242"/>
      <c r="G6" s="109">
        <f>G4-G4/1.12</f>
        <v>186.22293271650915</v>
      </c>
      <c r="H6" s="107" t="s">
        <v>145</v>
      </c>
    </row>
    <row r="7" spans="1:10" s="100" customFormat="1" ht="24" customHeight="1">
      <c r="B7" s="238"/>
      <c r="C7" s="238"/>
      <c r="D7" s="238"/>
      <c r="E7" s="238"/>
      <c r="F7" s="238"/>
      <c r="G7" s="238"/>
    </row>
    <row r="8" spans="1:10" s="100" customFormat="1">
      <c r="A8" s="110"/>
      <c r="B8" s="223" t="s">
        <v>148</v>
      </c>
      <c r="C8" s="223"/>
      <c r="D8" s="223"/>
      <c r="E8" s="223"/>
      <c r="F8" s="223"/>
      <c r="G8" s="223"/>
    </row>
    <row r="9" spans="1:10" s="100" customFormat="1" ht="15.95" customHeight="1">
      <c r="A9" s="111"/>
      <c r="B9" s="111"/>
      <c r="C9" s="112" t="s">
        <v>149</v>
      </c>
      <c r="H9" s="103"/>
    </row>
    <row r="10" spans="1:10" s="100" customFormat="1" ht="24" customHeight="1">
      <c r="B10" s="224" t="s">
        <v>150</v>
      </c>
      <c r="C10" s="224"/>
      <c r="D10" s="224"/>
      <c r="E10" s="224"/>
      <c r="F10" s="224"/>
      <c r="G10" s="224"/>
      <c r="H10" s="103"/>
    </row>
    <row r="11" spans="1:10" ht="24" customHeight="1">
      <c r="B11" s="225" t="s">
        <v>336</v>
      </c>
      <c r="C11" s="226"/>
      <c r="D11" s="226"/>
      <c r="E11" s="226"/>
      <c r="F11" s="226"/>
      <c r="G11" s="226"/>
    </row>
    <row r="12" spans="1:10" s="114" customFormat="1" ht="18" customHeight="1">
      <c r="A12" s="113"/>
      <c r="B12" s="227" t="s">
        <v>151</v>
      </c>
      <c r="C12" s="227"/>
      <c r="D12" s="227"/>
      <c r="E12" s="227"/>
      <c r="F12" s="227"/>
      <c r="G12" s="227"/>
    </row>
    <row r="13" spans="1:10" s="100" customFormat="1" ht="15" customHeight="1">
      <c r="A13" s="228" t="s">
        <v>152</v>
      </c>
      <c r="B13" s="228"/>
      <c r="C13" s="228"/>
      <c r="D13" s="228"/>
      <c r="E13" s="228"/>
      <c r="F13" s="228"/>
      <c r="G13" s="228"/>
      <c r="H13" s="228"/>
    </row>
    <row r="14" spans="1:10" s="115" customFormat="1">
      <c r="A14" s="229" t="s">
        <v>20</v>
      </c>
      <c r="B14" s="229" t="s">
        <v>153</v>
      </c>
      <c r="C14" s="229" t="s">
        <v>154</v>
      </c>
      <c r="D14" s="231" t="s">
        <v>155</v>
      </c>
      <c r="E14" s="232"/>
      <c r="F14" s="232"/>
      <c r="G14" s="233"/>
      <c r="H14" s="229" t="s">
        <v>156</v>
      </c>
    </row>
    <row r="15" spans="1:10" s="115" customFormat="1" ht="36">
      <c r="A15" s="230"/>
      <c r="B15" s="230"/>
      <c r="C15" s="230"/>
      <c r="D15" s="231" t="s">
        <v>157</v>
      </c>
      <c r="E15" s="234"/>
      <c r="F15" s="116" t="s">
        <v>158</v>
      </c>
      <c r="G15" s="116" t="s">
        <v>159</v>
      </c>
      <c r="H15" s="230"/>
    </row>
    <row r="16" spans="1:10" s="115" customFormat="1">
      <c r="A16" s="117">
        <v>1</v>
      </c>
      <c r="B16" s="118">
        <v>2</v>
      </c>
      <c r="C16" s="118">
        <v>3</v>
      </c>
      <c r="D16" s="235">
        <v>4</v>
      </c>
      <c r="E16" s="236"/>
      <c r="F16" s="118">
        <v>5</v>
      </c>
      <c r="G16" s="118">
        <v>6</v>
      </c>
      <c r="H16" s="118">
        <v>7</v>
      </c>
    </row>
    <row r="17" spans="1:9" s="114" customFormat="1">
      <c r="A17" s="237"/>
      <c r="B17" s="237"/>
      <c r="C17" s="237"/>
      <c r="D17" s="237"/>
      <c r="E17" s="237"/>
      <c r="F17" s="237"/>
      <c r="G17" s="237"/>
      <c r="H17" s="237"/>
    </row>
    <row r="18" spans="1:9" ht="15.75">
      <c r="A18" s="220" t="s">
        <v>160</v>
      </c>
      <c r="B18" s="221"/>
      <c r="C18" s="221"/>
      <c r="D18" s="221"/>
      <c r="E18" s="221"/>
      <c r="F18" s="221"/>
      <c r="G18" s="221"/>
      <c r="H18" s="222"/>
    </row>
    <row r="19" spans="1:9" s="114" customFormat="1">
      <c r="A19" s="119">
        <v>1</v>
      </c>
      <c r="B19" s="120">
        <v>2</v>
      </c>
      <c r="C19" s="207" t="s">
        <v>337</v>
      </c>
      <c r="D19" s="208" t="str">
        <f>'310925_ЛС'!L13</f>
        <v>1656,302</v>
      </c>
      <c r="E19" s="209"/>
      <c r="F19" s="121"/>
      <c r="G19" s="121" t="s">
        <v>43</v>
      </c>
      <c r="H19" s="121" t="str">
        <f>D19</f>
        <v>1656,302</v>
      </c>
      <c r="I19" s="122"/>
    </row>
    <row r="20" spans="1:9" s="114" customFormat="1">
      <c r="A20" s="123"/>
      <c r="B20" s="124"/>
      <c r="C20" s="124" t="s">
        <v>161</v>
      </c>
      <c r="D20" s="210" t="str">
        <f>D19</f>
        <v>1656,302</v>
      </c>
      <c r="E20" s="211"/>
      <c r="F20" s="125"/>
      <c r="G20" s="125" t="s">
        <v>43</v>
      </c>
      <c r="H20" s="125" t="str">
        <f>D20</f>
        <v>1656,302</v>
      </c>
    </row>
    <row r="21" spans="1:9" s="114" customFormat="1">
      <c r="A21" s="123"/>
      <c r="B21" s="124"/>
      <c r="C21" s="124" t="s">
        <v>162</v>
      </c>
      <c r="D21" s="210" t="str">
        <f>D20</f>
        <v>1656,302</v>
      </c>
      <c r="E21" s="211"/>
      <c r="F21" s="125"/>
      <c r="G21" s="125" t="s">
        <v>43</v>
      </c>
      <c r="H21" s="125" t="str">
        <f>H20</f>
        <v>1656,302</v>
      </c>
    </row>
    <row r="22" spans="1:9" s="114" customFormat="1" ht="15.75">
      <c r="A22" s="213" t="s">
        <v>163</v>
      </c>
      <c r="B22" s="214"/>
      <c r="C22" s="214"/>
      <c r="D22" s="214"/>
      <c r="E22" s="214"/>
      <c r="F22" s="214"/>
      <c r="G22" s="214"/>
      <c r="H22" s="215"/>
    </row>
    <row r="23" spans="1:9" s="114" customFormat="1" ht="25.5">
      <c r="A23" s="119">
        <v>2</v>
      </c>
      <c r="B23" s="120" t="s">
        <v>164</v>
      </c>
      <c r="C23" s="120" t="s">
        <v>165</v>
      </c>
      <c r="D23" s="216">
        <f>D21*1.048</f>
        <v>1735.804496</v>
      </c>
      <c r="E23" s="217"/>
      <c r="F23" s="126"/>
      <c r="G23" s="126"/>
      <c r="H23" s="126">
        <f>D23</f>
        <v>1735.804496</v>
      </c>
      <c r="I23" s="122"/>
    </row>
    <row r="24" spans="1:9" s="114" customFormat="1" ht="25.5">
      <c r="A24" s="119">
        <v>3</v>
      </c>
      <c r="B24" s="120" t="s">
        <v>166</v>
      </c>
      <c r="C24" s="120" t="s">
        <v>167</v>
      </c>
      <c r="D24" s="216">
        <f>D23*1.079</f>
        <v>1872.9330511839999</v>
      </c>
      <c r="E24" s="217"/>
      <c r="F24" s="126"/>
      <c r="G24" s="126" t="s">
        <v>43</v>
      </c>
      <c r="H24" s="126">
        <f>D24</f>
        <v>1872.9330511839999</v>
      </c>
      <c r="I24" s="122"/>
    </row>
    <row r="25" spans="1:9" s="114" customFormat="1">
      <c r="A25" s="123"/>
      <c r="B25" s="124"/>
      <c r="C25" s="124" t="s">
        <v>168</v>
      </c>
      <c r="D25" s="218">
        <f>D24</f>
        <v>1872.9330511839999</v>
      </c>
      <c r="E25" s="219"/>
      <c r="F25" s="127" t="s">
        <v>43</v>
      </c>
      <c r="G25" s="127"/>
      <c r="H25" s="127">
        <f>D25</f>
        <v>1872.9330511839999</v>
      </c>
    </row>
    <row r="26" spans="1:9" ht="15.75">
      <c r="A26" s="220" t="s">
        <v>169</v>
      </c>
      <c r="B26" s="221"/>
      <c r="C26" s="221"/>
      <c r="D26" s="221"/>
      <c r="E26" s="221"/>
      <c r="F26" s="221"/>
      <c r="G26" s="221"/>
      <c r="H26" s="222"/>
    </row>
    <row r="27" spans="1:9" s="114" customFormat="1" ht="25.5">
      <c r="A27" s="119">
        <v>4</v>
      </c>
      <c r="B27" s="120" t="s">
        <v>170</v>
      </c>
      <c r="C27" s="120" t="s">
        <v>171</v>
      </c>
      <c r="D27" s="208" t="s">
        <v>43</v>
      </c>
      <c r="E27" s="209"/>
      <c r="F27" s="121" t="s">
        <v>43</v>
      </c>
      <c r="G27" s="121">
        <f>H25*16%</f>
        <v>299.66928818944001</v>
      </c>
      <c r="H27" s="121">
        <f>G27</f>
        <v>299.66928818944001</v>
      </c>
      <c r="I27" s="122"/>
    </row>
    <row r="28" spans="1:9" s="114" customFormat="1">
      <c r="A28" s="123"/>
      <c r="B28" s="124"/>
      <c r="C28" s="124" t="s">
        <v>172</v>
      </c>
      <c r="D28" s="210">
        <f>D25</f>
        <v>1872.9330511839999</v>
      </c>
      <c r="E28" s="211"/>
      <c r="F28" s="125"/>
      <c r="G28" s="125">
        <f>G27</f>
        <v>299.66928818944001</v>
      </c>
      <c r="H28" s="125">
        <f>D28+F28+G28</f>
        <v>2172.6023393734399</v>
      </c>
    </row>
    <row r="29" spans="1:9" s="114" customFormat="1">
      <c r="A29" s="129"/>
      <c r="B29" s="130"/>
      <c r="C29" s="130" t="s">
        <v>174</v>
      </c>
      <c r="D29" s="131" t="s">
        <v>175</v>
      </c>
      <c r="E29" s="131"/>
      <c r="F29" s="133">
        <v>0.79999946324983373</v>
      </c>
      <c r="G29" s="132"/>
      <c r="H29" s="132">
        <f>H28*F29</f>
        <v>1738.080705354085</v>
      </c>
    </row>
    <row r="30" spans="1:9" s="114" customFormat="1">
      <c r="A30" s="212"/>
      <c r="B30" s="212"/>
      <c r="C30" s="212"/>
      <c r="D30" s="212"/>
      <c r="E30" s="212"/>
      <c r="F30" s="212"/>
      <c r="G30" s="212"/>
      <c r="H30" s="212"/>
    </row>
    <row r="31" spans="1:9" s="128" customFormat="1">
      <c r="C31" s="128" t="s">
        <v>173</v>
      </c>
      <c r="F31" s="128" t="s">
        <v>338</v>
      </c>
    </row>
  </sheetData>
  <mergeCells count="31">
    <mergeCell ref="B7:G7"/>
    <mergeCell ref="C2:H2"/>
    <mergeCell ref="A3:B3"/>
    <mergeCell ref="A4:F4"/>
    <mergeCell ref="B5:C5"/>
    <mergeCell ref="B6:F6"/>
    <mergeCell ref="D20:E20"/>
    <mergeCell ref="B8:G8"/>
    <mergeCell ref="B10:G10"/>
    <mergeCell ref="B11:G11"/>
    <mergeCell ref="B12:G12"/>
    <mergeCell ref="A13:H13"/>
    <mergeCell ref="A14:A15"/>
    <mergeCell ref="B14:B15"/>
    <mergeCell ref="C14:C15"/>
    <mergeCell ref="D14:G14"/>
    <mergeCell ref="H14:H15"/>
    <mergeCell ref="D15:E15"/>
    <mergeCell ref="D16:E16"/>
    <mergeCell ref="A17:H17"/>
    <mergeCell ref="A18:H18"/>
    <mergeCell ref="D19:E19"/>
    <mergeCell ref="D27:E27"/>
    <mergeCell ref="D28:E28"/>
    <mergeCell ref="A30:H30"/>
    <mergeCell ref="D21:E21"/>
    <mergeCell ref="A22:H22"/>
    <mergeCell ref="D23:E23"/>
    <mergeCell ref="D24:E24"/>
    <mergeCell ref="D25:E25"/>
    <mergeCell ref="A26:H26"/>
  </mergeCells>
  <printOptions horizontalCentered="1"/>
  <pageMargins left="0.39" right="0.39" top="0.59" bottom="0.59" header="0.39" footer="0.39"/>
  <pageSetup paperSize="9" fitToHeight="10000" orientation="landscape" r:id="rId1"/>
  <headerFooter>
    <oddHeader>&amp;L&amp;9Программный комплекс АВС (редакция 2024.6)&amp;C&amp;P&amp;R11</oddHeader>
    <oddFooter>&amp;CСтраниц -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77"/>
  <sheetViews>
    <sheetView showGridLines="0" workbookViewId="0">
      <selection activeCell="N9" sqref="N9"/>
    </sheetView>
  </sheetViews>
  <sheetFormatPr defaultRowHeight="12.75" outlineLevelRow="2" outlineLevelCol="1"/>
  <cols>
    <col min="1" max="1" width="5.83203125" customWidth="1"/>
    <col min="2" max="2" width="16.83203125" customWidth="1"/>
    <col min="3" max="3" width="53" customWidth="1"/>
    <col min="4" max="4" width="12.83203125" customWidth="1"/>
    <col min="5" max="5" width="10.83203125" customWidth="1" outlineLevel="1"/>
    <col min="6" max="6" width="10.83203125" customWidth="1"/>
    <col min="7" max="13" width="12.83203125" customWidth="1"/>
  </cols>
  <sheetData>
    <row r="1" spans="1:13" s="1" customForma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 t="s">
        <v>0</v>
      </c>
    </row>
    <row r="2" spans="1:13" s="1" customFormat="1">
      <c r="A2" s="4"/>
      <c r="B2" s="4"/>
      <c r="C2" s="5"/>
      <c r="D2" s="5"/>
      <c r="E2" s="5"/>
      <c r="F2" s="4"/>
      <c r="G2" s="4"/>
      <c r="H2" s="5"/>
      <c r="I2" s="5"/>
      <c r="J2" s="5"/>
      <c r="K2" s="5"/>
      <c r="L2" s="5"/>
      <c r="M2" s="5"/>
    </row>
    <row r="3" spans="1:13" s="1" customFormat="1">
      <c r="A3" s="6" t="s">
        <v>1</v>
      </c>
      <c r="B3" s="6"/>
      <c r="C3" s="244" t="s">
        <v>2</v>
      </c>
      <c r="D3" s="244"/>
      <c r="E3" s="244"/>
      <c r="F3" s="244"/>
      <c r="G3" s="244"/>
      <c r="H3" s="244"/>
      <c r="I3" s="244"/>
      <c r="J3" s="244"/>
      <c r="K3" s="244"/>
      <c r="L3" s="244"/>
      <c r="M3" s="244"/>
    </row>
    <row r="4" spans="1:13" s="1" customFormat="1">
      <c r="A4" s="6" t="s">
        <v>3</v>
      </c>
      <c r="B4" s="6"/>
      <c r="C4" s="244" t="s">
        <v>4</v>
      </c>
      <c r="D4" s="244"/>
      <c r="E4" s="244"/>
      <c r="F4" s="244"/>
      <c r="G4" s="244"/>
      <c r="H4" s="244"/>
      <c r="I4" s="244"/>
      <c r="J4" s="244"/>
      <c r="K4" s="244"/>
      <c r="L4" s="244"/>
      <c r="M4" s="244"/>
    </row>
    <row r="5" spans="1:13" s="1" customFormat="1" ht="10.5" customHeight="1">
      <c r="A5" s="2"/>
      <c r="B5" s="2"/>
      <c r="C5" s="8"/>
      <c r="D5" s="8"/>
      <c r="E5" s="8"/>
      <c r="F5" s="2"/>
      <c r="G5" s="2"/>
      <c r="H5" s="2"/>
      <c r="I5" s="2"/>
      <c r="J5" s="2"/>
      <c r="K5" s="2"/>
      <c r="L5" s="2"/>
      <c r="M5" s="2"/>
    </row>
    <row r="6" spans="1:13" s="1" customFormat="1" ht="18.75">
      <c r="A6" s="2"/>
      <c r="B6" s="2"/>
      <c r="C6" s="245" t="s">
        <v>5</v>
      </c>
      <c r="D6" s="245"/>
      <c r="E6" s="245"/>
      <c r="F6" s="245"/>
      <c r="G6" s="245"/>
      <c r="H6" s="246">
        <v>2</v>
      </c>
      <c r="I6" s="246"/>
      <c r="J6" s="246"/>
      <c r="K6" s="246"/>
      <c r="L6" s="246"/>
      <c r="M6" s="246"/>
    </row>
    <row r="7" spans="1:13" s="1" customFormat="1" ht="19.5" customHeight="1">
      <c r="A7" s="2"/>
      <c r="B7" s="2"/>
      <c r="C7" s="247" t="s">
        <v>6</v>
      </c>
      <c r="D7" s="247"/>
      <c r="E7" s="247"/>
      <c r="F7" s="247"/>
      <c r="G7" s="247"/>
      <c r="H7" s="247"/>
      <c r="I7" s="247"/>
      <c r="J7" s="247"/>
      <c r="K7" s="247"/>
      <c r="L7" s="7"/>
      <c r="M7" s="2"/>
    </row>
    <row r="8" spans="1:13" s="1" customFormat="1" ht="12" customHeight="1">
      <c r="A8" s="2"/>
      <c r="B8" s="2"/>
      <c r="C8" s="8"/>
      <c r="D8" s="8"/>
      <c r="E8" s="8"/>
      <c r="F8" s="2"/>
      <c r="G8" s="2"/>
      <c r="H8" s="2"/>
      <c r="I8" s="2"/>
      <c r="J8" s="2"/>
      <c r="K8" s="2"/>
      <c r="L8" s="2"/>
      <c r="M8" s="2"/>
    </row>
    <row r="9" spans="1:13" s="1" customFormat="1" ht="15">
      <c r="A9" s="2"/>
      <c r="B9" s="9" t="s">
        <v>7</v>
      </c>
      <c r="C9" s="243" t="s">
        <v>339</v>
      </c>
      <c r="D9" s="243"/>
      <c r="E9" s="243"/>
      <c r="F9" s="243"/>
      <c r="G9" s="243"/>
      <c r="H9" s="243"/>
      <c r="I9" s="243"/>
      <c r="J9" s="243"/>
      <c r="K9" s="243"/>
      <c r="L9" s="243"/>
      <c r="M9" s="243"/>
    </row>
    <row r="10" spans="1:13" s="1" customFormat="1" ht="15">
      <c r="A10" s="2"/>
      <c r="B10" s="9"/>
      <c r="C10" s="248" t="s">
        <v>8</v>
      </c>
      <c r="D10" s="248"/>
      <c r="E10" s="248"/>
      <c r="F10" s="248"/>
      <c r="G10" s="248"/>
      <c r="H10" s="248"/>
      <c r="I10" s="248"/>
      <c r="J10" s="248"/>
      <c r="K10" s="248"/>
      <c r="L10" s="248"/>
      <c r="M10" s="2"/>
    </row>
    <row r="11" spans="1:13" s="1" customForma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s="1" customFormat="1">
      <c r="A12" s="6" t="s">
        <v>9</v>
      </c>
      <c r="B12" s="6"/>
      <c r="C12" s="244" t="s">
        <v>10</v>
      </c>
      <c r="D12" s="244"/>
      <c r="E12" s="244"/>
      <c r="F12" s="244"/>
      <c r="G12" s="244"/>
      <c r="H12" s="244"/>
      <c r="I12" s="244"/>
      <c r="J12" s="244"/>
      <c r="K12" s="244"/>
      <c r="L12" s="244"/>
      <c r="M12" s="244"/>
    </row>
    <row r="13" spans="1:13">
      <c r="A13" s="11"/>
      <c r="B13" s="11"/>
      <c r="C13" s="11"/>
      <c r="D13" s="10"/>
      <c r="E13" s="10"/>
      <c r="F13" s="12" t="s">
        <v>11</v>
      </c>
      <c r="G13" s="12"/>
      <c r="H13" s="12"/>
      <c r="I13" s="12"/>
      <c r="J13" s="12"/>
      <c r="K13" s="13"/>
      <c r="L13" s="14" t="s">
        <v>12</v>
      </c>
      <c r="M13" s="14" t="s">
        <v>13</v>
      </c>
    </row>
    <row r="14" spans="1:13">
      <c r="A14" s="11"/>
      <c r="B14" s="11"/>
      <c r="C14" s="11"/>
      <c r="D14" s="10"/>
      <c r="E14" s="10"/>
      <c r="F14" s="12" t="s">
        <v>14</v>
      </c>
      <c r="G14" s="12"/>
      <c r="H14" s="12"/>
      <c r="I14" s="12"/>
      <c r="J14" s="12"/>
      <c r="K14" s="13"/>
      <c r="L14" s="14" t="s">
        <v>15</v>
      </c>
      <c r="M14" s="14" t="s">
        <v>13</v>
      </c>
    </row>
    <row r="15" spans="1:13">
      <c r="A15" s="11"/>
      <c r="B15" s="11"/>
      <c r="C15" s="11"/>
      <c r="D15" s="10"/>
      <c r="E15" s="10"/>
      <c r="F15" s="12" t="s">
        <v>16</v>
      </c>
      <c r="G15" s="12"/>
      <c r="H15" s="12"/>
      <c r="I15" s="12"/>
      <c r="J15" s="12"/>
      <c r="K15" s="13"/>
      <c r="L15" s="14" t="s">
        <v>17</v>
      </c>
      <c r="M15" s="14" t="s">
        <v>18</v>
      </c>
    </row>
    <row r="16" spans="1:13" s="1" customFormat="1" ht="16.5" customHeight="1">
      <c r="A16" s="249" t="s">
        <v>19</v>
      </c>
      <c r="B16" s="249"/>
      <c r="C16" s="249"/>
      <c r="D16" s="249"/>
      <c r="E16" s="249"/>
      <c r="F16" s="249"/>
      <c r="G16" s="249"/>
      <c r="H16" s="249"/>
      <c r="I16" s="249"/>
      <c r="J16" s="249"/>
      <c r="K16" s="249"/>
      <c r="L16" s="3"/>
      <c r="M16" s="2"/>
    </row>
    <row r="17" spans="1:13" s="15" customFormat="1" ht="24" customHeight="1">
      <c r="A17" s="250" t="s">
        <v>20</v>
      </c>
      <c r="B17" s="250" t="s">
        <v>21</v>
      </c>
      <c r="C17" s="250" t="s">
        <v>22</v>
      </c>
      <c r="D17" s="250" t="s">
        <v>23</v>
      </c>
      <c r="E17" s="253" t="s">
        <v>24</v>
      </c>
      <c r="F17" s="254"/>
      <c r="G17" s="257" t="s">
        <v>25</v>
      </c>
      <c r="H17" s="258"/>
      <c r="I17" s="257" t="s">
        <v>26</v>
      </c>
      <c r="J17" s="259"/>
      <c r="K17" s="260"/>
      <c r="L17" s="250" t="s">
        <v>27</v>
      </c>
      <c r="M17" s="263" t="s">
        <v>28</v>
      </c>
    </row>
    <row r="18" spans="1:13" s="15" customFormat="1" ht="24" customHeight="1">
      <c r="A18" s="251"/>
      <c r="B18" s="251"/>
      <c r="C18" s="251"/>
      <c r="D18" s="251"/>
      <c r="E18" s="255"/>
      <c r="F18" s="256"/>
      <c r="G18" s="16" t="s">
        <v>29</v>
      </c>
      <c r="H18" s="16" t="s">
        <v>30</v>
      </c>
      <c r="I18" s="16" t="s">
        <v>29</v>
      </c>
      <c r="J18" s="16" t="s">
        <v>30</v>
      </c>
      <c r="K18" s="16" t="s">
        <v>31</v>
      </c>
      <c r="L18" s="252"/>
      <c r="M18" s="264"/>
    </row>
    <row r="19" spans="1:13" s="15" customFormat="1" ht="39.950000000000003" customHeight="1">
      <c r="A19" s="252"/>
      <c r="B19" s="252"/>
      <c r="C19" s="252"/>
      <c r="D19" s="252"/>
      <c r="E19" s="17" t="s">
        <v>32</v>
      </c>
      <c r="F19" s="16" t="s">
        <v>33</v>
      </c>
      <c r="G19" s="16" t="s">
        <v>34</v>
      </c>
      <c r="H19" s="16" t="s">
        <v>35</v>
      </c>
      <c r="I19" s="16" t="s">
        <v>34</v>
      </c>
      <c r="J19" s="16" t="s">
        <v>35</v>
      </c>
      <c r="K19" s="16" t="s">
        <v>36</v>
      </c>
      <c r="L19" s="16" t="s">
        <v>37</v>
      </c>
      <c r="M19" s="265"/>
    </row>
    <row r="20" spans="1:13">
      <c r="A20" s="18">
        <v>1</v>
      </c>
      <c r="B20" s="19">
        <v>2</v>
      </c>
      <c r="C20" s="19">
        <v>3</v>
      </c>
      <c r="D20" s="19">
        <v>4</v>
      </c>
      <c r="E20" s="266">
        <v>5</v>
      </c>
      <c r="F20" s="267"/>
      <c r="G20" s="19">
        <v>6</v>
      </c>
      <c r="H20" s="19">
        <v>7</v>
      </c>
      <c r="I20" s="19">
        <v>8</v>
      </c>
      <c r="J20" s="19">
        <v>9</v>
      </c>
      <c r="K20" s="19">
        <v>10</v>
      </c>
      <c r="L20" s="19">
        <v>11</v>
      </c>
      <c r="M20" s="19">
        <v>12</v>
      </c>
    </row>
    <row r="21" spans="1:13">
      <c r="A21" s="268"/>
      <c r="B21" s="269"/>
      <c r="C21" s="269"/>
      <c r="D21" s="269"/>
      <c r="E21" s="269"/>
      <c r="F21" s="269"/>
      <c r="G21" s="269"/>
      <c r="H21" s="269"/>
      <c r="I21" s="269"/>
      <c r="J21" s="269"/>
      <c r="K21" s="269"/>
      <c r="L21" s="269"/>
      <c r="M21" s="270"/>
    </row>
    <row r="22" spans="1:13" ht="15.75" customHeight="1">
      <c r="A22" s="271" t="s">
        <v>38</v>
      </c>
      <c r="B22" s="272"/>
      <c r="C22" s="272"/>
      <c r="D22" s="272"/>
      <c r="E22" s="272"/>
      <c r="F22" s="272"/>
      <c r="G22" s="272"/>
      <c r="H22" s="272"/>
      <c r="I22" s="272"/>
      <c r="J22" s="272"/>
      <c r="K22" s="272"/>
      <c r="L22" s="272"/>
      <c r="M22" s="273"/>
    </row>
    <row r="23" spans="1:13" s="20" customFormat="1" ht="60">
      <c r="A23" s="21" t="s">
        <v>39</v>
      </c>
      <c r="B23" s="22" t="s">
        <v>40</v>
      </c>
      <c r="C23" s="23" t="s">
        <v>41</v>
      </c>
      <c r="D23" s="24" t="s">
        <v>42</v>
      </c>
      <c r="E23" s="25"/>
      <c r="F23" s="26">
        <v>3</v>
      </c>
      <c r="G23" s="27">
        <v>25603.53</v>
      </c>
      <c r="H23" s="27">
        <v>4806.17</v>
      </c>
      <c r="I23" s="28">
        <v>76811</v>
      </c>
      <c r="J23" s="28">
        <v>14419</v>
      </c>
      <c r="K23" s="28" t="s">
        <v>43</v>
      </c>
      <c r="L23" s="28">
        <v>45078</v>
      </c>
      <c r="M23" s="29">
        <v>131640</v>
      </c>
    </row>
    <row r="24" spans="1:13" s="20" customFormat="1">
      <c r="A24" s="30"/>
      <c r="B24" s="31"/>
      <c r="C24" s="32" t="s">
        <v>44</v>
      </c>
      <c r="D24" s="33"/>
      <c r="E24" s="34"/>
      <c r="F24" s="33"/>
      <c r="G24" s="35">
        <v>20797.36</v>
      </c>
      <c r="H24" s="35">
        <v>72.17</v>
      </c>
      <c r="I24" s="36">
        <v>62392</v>
      </c>
      <c r="J24" s="36">
        <v>217</v>
      </c>
      <c r="K24" s="36"/>
      <c r="L24" s="36">
        <v>9751</v>
      </c>
      <c r="M24" s="36"/>
    </row>
    <row r="25" spans="1:13" s="1" customFormat="1" ht="21" hidden="1" outlineLevel="1">
      <c r="A25" s="37" t="s">
        <v>45</v>
      </c>
      <c r="B25" s="38" t="s">
        <v>46</v>
      </c>
      <c r="C25" s="39" t="s">
        <v>47</v>
      </c>
      <c r="D25" s="38" t="s">
        <v>48</v>
      </c>
      <c r="E25" s="40">
        <v>9.0383999999999993</v>
      </c>
      <c r="F25" s="40">
        <v>27.115200000000002</v>
      </c>
      <c r="G25" s="41">
        <v>2301</v>
      </c>
      <c r="H25" s="42"/>
      <c r="I25" s="43">
        <v>62392</v>
      </c>
      <c r="J25" s="43"/>
      <c r="K25" s="43"/>
      <c r="L25" s="44"/>
      <c r="M25" s="44"/>
    </row>
    <row r="26" spans="1:13" s="1" customFormat="1" hidden="1" outlineLevel="1">
      <c r="A26" s="37" t="s">
        <v>49</v>
      </c>
      <c r="B26" s="38" t="s">
        <v>50</v>
      </c>
      <c r="C26" s="39" t="s">
        <v>51</v>
      </c>
      <c r="D26" s="38" t="s">
        <v>48</v>
      </c>
      <c r="E26" s="40">
        <v>2.24E-2</v>
      </c>
      <c r="F26" s="40">
        <v>6.7199999999999996E-2</v>
      </c>
      <c r="G26" s="44"/>
      <c r="H26" s="42"/>
      <c r="I26" s="43"/>
      <c r="J26" s="43"/>
      <c r="K26" s="43"/>
      <c r="L26" s="44"/>
      <c r="M26" s="44"/>
    </row>
    <row r="27" spans="1:13" s="1" customFormat="1" ht="32.25" hidden="1" outlineLevel="1">
      <c r="A27" s="45" t="s">
        <v>52</v>
      </c>
      <c r="B27" s="46" t="s">
        <v>53</v>
      </c>
      <c r="C27" s="47" t="s">
        <v>54</v>
      </c>
      <c r="D27" s="46" t="s">
        <v>55</v>
      </c>
      <c r="E27" s="48">
        <v>3.1360000000000001</v>
      </c>
      <c r="F27" s="48">
        <v>9.4079999999999995</v>
      </c>
      <c r="G27" s="49"/>
      <c r="H27" s="50">
        <v>1400</v>
      </c>
      <c r="I27" s="51"/>
      <c r="J27" s="51">
        <v>13171</v>
      </c>
      <c r="K27" s="51"/>
      <c r="L27" s="52"/>
      <c r="M27" s="52"/>
    </row>
    <row r="28" spans="1:13" s="1" customFormat="1" ht="21" hidden="1" outlineLevel="1">
      <c r="A28" s="45" t="s">
        <v>56</v>
      </c>
      <c r="B28" s="46" t="s">
        <v>57</v>
      </c>
      <c r="C28" s="47" t="s">
        <v>58</v>
      </c>
      <c r="D28" s="46" t="s">
        <v>55</v>
      </c>
      <c r="E28" s="48">
        <v>3.1360000000000001</v>
      </c>
      <c r="F28" s="48">
        <v>9.4079999999999995</v>
      </c>
      <c r="G28" s="49"/>
      <c r="H28" s="50">
        <v>84</v>
      </c>
      <c r="I28" s="51"/>
      <c r="J28" s="51">
        <v>790</v>
      </c>
      <c r="K28" s="51"/>
      <c r="L28" s="52"/>
      <c r="M28" s="52"/>
    </row>
    <row r="29" spans="1:13" s="1" customFormat="1" ht="21" hidden="1" outlineLevel="1">
      <c r="A29" s="45" t="s">
        <v>59</v>
      </c>
      <c r="B29" s="46" t="s">
        <v>60</v>
      </c>
      <c r="C29" s="47" t="s">
        <v>61</v>
      </c>
      <c r="D29" s="46" t="s">
        <v>55</v>
      </c>
      <c r="E29" s="48">
        <v>2.24E-2</v>
      </c>
      <c r="F29" s="48">
        <v>6.7199999999999996E-2</v>
      </c>
      <c r="G29" s="49"/>
      <c r="H29" s="50">
        <v>6801</v>
      </c>
      <c r="I29" s="51"/>
      <c r="J29" s="51">
        <v>457</v>
      </c>
      <c r="K29" s="51"/>
      <c r="L29" s="52"/>
      <c r="M29" s="52"/>
    </row>
    <row r="30" spans="1:13" s="1" customFormat="1" hidden="1" outlineLevel="2">
      <c r="A30" s="53" t="s">
        <v>59</v>
      </c>
      <c r="B30" s="54"/>
      <c r="C30" s="55" t="s">
        <v>62</v>
      </c>
      <c r="D30" s="56" t="s">
        <v>48</v>
      </c>
      <c r="E30" s="57">
        <v>2.24E-2</v>
      </c>
      <c r="F30" s="57">
        <v>6.7199999999999996E-2</v>
      </c>
      <c r="G30" s="58"/>
      <c r="H30" s="57">
        <v>3222</v>
      </c>
      <c r="I30" s="59"/>
      <c r="J30" s="59">
        <v>216.52</v>
      </c>
      <c r="K30" s="51"/>
      <c r="L30" s="52"/>
      <c r="M30" s="52"/>
    </row>
    <row r="31" spans="1:13" s="1" customFormat="1" hidden="1" outlineLevel="1">
      <c r="A31" s="60" t="s">
        <v>63</v>
      </c>
      <c r="B31" s="61" t="s">
        <v>64</v>
      </c>
      <c r="C31" s="62" t="s">
        <v>65</v>
      </c>
      <c r="D31" s="61" t="s">
        <v>66</v>
      </c>
      <c r="E31" s="63">
        <v>2.4</v>
      </c>
      <c r="F31" s="63">
        <v>7.2</v>
      </c>
      <c r="G31" s="64" t="s">
        <v>43</v>
      </c>
      <c r="H31" s="65"/>
      <c r="I31" s="66"/>
      <c r="J31" s="66"/>
      <c r="K31" s="66" t="s">
        <v>43</v>
      </c>
      <c r="L31" s="67"/>
      <c r="M31" s="67"/>
    </row>
    <row r="32" spans="1:13" s="20" customFormat="1" ht="38.25" collapsed="1">
      <c r="A32" s="21" t="s">
        <v>67</v>
      </c>
      <c r="B32" s="22" t="s">
        <v>68</v>
      </c>
      <c r="C32" s="23" t="s">
        <v>69</v>
      </c>
      <c r="D32" s="24" t="s">
        <v>70</v>
      </c>
      <c r="E32" s="25"/>
      <c r="F32" s="26">
        <v>13</v>
      </c>
      <c r="G32" s="27">
        <v>18556.28</v>
      </c>
      <c r="H32" s="27">
        <v>3346.96</v>
      </c>
      <c r="I32" s="28">
        <v>241232</v>
      </c>
      <c r="J32" s="28">
        <v>43510</v>
      </c>
      <c r="K32" s="28">
        <v>105302</v>
      </c>
      <c r="L32" s="28">
        <v>106082</v>
      </c>
      <c r="M32" s="29">
        <v>375099</v>
      </c>
    </row>
    <row r="33" spans="1:13" s="20" customFormat="1">
      <c r="A33" s="30"/>
      <c r="B33" s="31"/>
      <c r="C33" s="32" t="s">
        <v>71</v>
      </c>
      <c r="D33" s="33"/>
      <c r="E33" s="34"/>
      <c r="F33" s="33"/>
      <c r="G33" s="35">
        <v>7109.21</v>
      </c>
      <c r="H33" s="35">
        <v>1571.77</v>
      </c>
      <c r="I33" s="36">
        <v>92420</v>
      </c>
      <c r="J33" s="36">
        <v>20433</v>
      </c>
      <c r="K33" s="36"/>
      <c r="L33" s="36">
        <v>27785</v>
      </c>
      <c r="M33" s="36"/>
    </row>
    <row r="34" spans="1:13" s="1" customFormat="1" ht="21" hidden="1" outlineLevel="1">
      <c r="A34" s="37" t="s">
        <v>72</v>
      </c>
      <c r="B34" s="38" t="s">
        <v>73</v>
      </c>
      <c r="C34" s="39" t="s">
        <v>74</v>
      </c>
      <c r="D34" s="38" t="s">
        <v>48</v>
      </c>
      <c r="E34" s="40">
        <v>3.4344000000000001</v>
      </c>
      <c r="F34" s="40">
        <v>44.647199999999998</v>
      </c>
      <c r="G34" s="41">
        <v>2070</v>
      </c>
      <c r="H34" s="42"/>
      <c r="I34" s="43">
        <v>92420</v>
      </c>
      <c r="J34" s="43"/>
      <c r="K34" s="43"/>
      <c r="L34" s="44"/>
      <c r="M34" s="44"/>
    </row>
    <row r="35" spans="1:13" s="1" customFormat="1" hidden="1" outlineLevel="1">
      <c r="A35" s="37" t="s">
        <v>75</v>
      </c>
      <c r="B35" s="38" t="s">
        <v>50</v>
      </c>
      <c r="C35" s="39" t="s">
        <v>51</v>
      </c>
      <c r="D35" s="38" t="s">
        <v>48</v>
      </c>
      <c r="E35" s="40">
        <v>0.58299999999999996</v>
      </c>
      <c r="F35" s="40">
        <v>7.5789999999999997</v>
      </c>
      <c r="G35" s="44"/>
      <c r="H35" s="42"/>
      <c r="I35" s="43"/>
      <c r="J35" s="43"/>
      <c r="K35" s="43"/>
      <c r="L35" s="44"/>
      <c r="M35" s="44"/>
    </row>
    <row r="36" spans="1:13" s="1" customFormat="1" hidden="1" outlineLevel="1">
      <c r="A36" s="45" t="s">
        <v>76</v>
      </c>
      <c r="B36" s="46" t="s">
        <v>77</v>
      </c>
      <c r="C36" s="47" t="s">
        <v>78</v>
      </c>
      <c r="D36" s="46" t="s">
        <v>55</v>
      </c>
      <c r="E36" s="48">
        <v>9.5399999999999999E-2</v>
      </c>
      <c r="F36" s="48">
        <v>1.2402</v>
      </c>
      <c r="G36" s="49"/>
      <c r="H36" s="50">
        <v>8192</v>
      </c>
      <c r="I36" s="51"/>
      <c r="J36" s="51">
        <v>10160</v>
      </c>
      <c r="K36" s="51"/>
      <c r="L36" s="52"/>
      <c r="M36" s="52"/>
    </row>
    <row r="37" spans="1:13" s="1" customFormat="1" hidden="1" outlineLevel="2">
      <c r="A37" s="53" t="s">
        <v>76</v>
      </c>
      <c r="B37" s="54"/>
      <c r="C37" s="55" t="s">
        <v>62</v>
      </c>
      <c r="D37" s="56" t="s">
        <v>48</v>
      </c>
      <c r="E37" s="57">
        <v>9.5399999999999999E-2</v>
      </c>
      <c r="F37" s="57">
        <v>1.2402</v>
      </c>
      <c r="G37" s="58"/>
      <c r="H37" s="57">
        <v>2696</v>
      </c>
      <c r="I37" s="59"/>
      <c r="J37" s="59">
        <v>3343.58</v>
      </c>
      <c r="K37" s="51"/>
      <c r="L37" s="52"/>
      <c r="M37" s="52"/>
    </row>
    <row r="38" spans="1:13" s="1" customFormat="1" ht="32.25" hidden="1" outlineLevel="1">
      <c r="A38" s="45" t="s">
        <v>79</v>
      </c>
      <c r="B38" s="46" t="s">
        <v>80</v>
      </c>
      <c r="C38" s="47" t="s">
        <v>81</v>
      </c>
      <c r="D38" s="46" t="s">
        <v>55</v>
      </c>
      <c r="E38" s="48">
        <v>0.48759999999999998</v>
      </c>
      <c r="F38" s="48">
        <v>6.3388</v>
      </c>
      <c r="G38" s="49"/>
      <c r="H38" s="50">
        <v>5227</v>
      </c>
      <c r="I38" s="51"/>
      <c r="J38" s="51">
        <v>33133</v>
      </c>
      <c r="K38" s="51"/>
      <c r="L38" s="52"/>
      <c r="M38" s="52"/>
    </row>
    <row r="39" spans="1:13" s="1" customFormat="1" hidden="1" outlineLevel="2">
      <c r="A39" s="53" t="s">
        <v>79</v>
      </c>
      <c r="B39" s="54"/>
      <c r="C39" s="55" t="s">
        <v>62</v>
      </c>
      <c r="D39" s="56" t="s">
        <v>48</v>
      </c>
      <c r="E39" s="57">
        <v>0.48759999999999998</v>
      </c>
      <c r="F39" s="57">
        <v>6.3388</v>
      </c>
      <c r="G39" s="58"/>
      <c r="H39" s="57">
        <v>2696</v>
      </c>
      <c r="I39" s="59"/>
      <c r="J39" s="59">
        <v>17089.400000000001</v>
      </c>
      <c r="K39" s="51"/>
      <c r="L39" s="52"/>
      <c r="M39" s="52"/>
    </row>
    <row r="40" spans="1:13" s="1" customFormat="1" hidden="1" outlineLevel="1">
      <c r="A40" s="45" t="s">
        <v>82</v>
      </c>
      <c r="B40" s="46" t="s">
        <v>83</v>
      </c>
      <c r="C40" s="47" t="s">
        <v>84</v>
      </c>
      <c r="D40" s="46" t="s">
        <v>55</v>
      </c>
      <c r="E40" s="48">
        <v>0.98580000000000001</v>
      </c>
      <c r="F40" s="48">
        <v>12.8154</v>
      </c>
      <c r="G40" s="49"/>
      <c r="H40" s="50">
        <v>17</v>
      </c>
      <c r="I40" s="51"/>
      <c r="J40" s="51">
        <v>218</v>
      </c>
      <c r="K40" s="51"/>
      <c r="L40" s="52"/>
      <c r="M40" s="52"/>
    </row>
    <row r="41" spans="1:13" s="1" customFormat="1" ht="21" hidden="1" outlineLevel="1">
      <c r="A41" s="68" t="s">
        <v>85</v>
      </c>
      <c r="B41" s="69" t="s">
        <v>86</v>
      </c>
      <c r="C41" s="70" t="s">
        <v>87</v>
      </c>
      <c r="D41" s="69" t="s">
        <v>88</v>
      </c>
      <c r="E41" s="71">
        <v>0.28999999999999998</v>
      </c>
      <c r="F41" s="71">
        <v>3.77</v>
      </c>
      <c r="G41" s="72">
        <v>6082</v>
      </c>
      <c r="H41" s="73"/>
      <c r="I41" s="74"/>
      <c r="J41" s="74"/>
      <c r="K41" s="74">
        <v>22929</v>
      </c>
      <c r="L41" s="52"/>
      <c r="M41" s="52"/>
    </row>
    <row r="42" spans="1:13" s="1" customFormat="1" ht="21" hidden="1" outlineLevel="1">
      <c r="A42" s="68" t="s">
        <v>89</v>
      </c>
      <c r="B42" s="69" t="s">
        <v>90</v>
      </c>
      <c r="C42" s="70" t="s">
        <v>91</v>
      </c>
      <c r="D42" s="69" t="s">
        <v>88</v>
      </c>
      <c r="E42" s="71">
        <v>0.09</v>
      </c>
      <c r="F42" s="71">
        <v>1.17</v>
      </c>
      <c r="G42" s="72">
        <v>6037</v>
      </c>
      <c r="H42" s="73"/>
      <c r="I42" s="74"/>
      <c r="J42" s="74"/>
      <c r="K42" s="74">
        <v>7063</v>
      </c>
      <c r="L42" s="52"/>
      <c r="M42" s="52"/>
    </row>
    <row r="43" spans="1:13" s="1" customFormat="1" ht="21" hidden="1" outlineLevel="1">
      <c r="A43" s="68" t="s">
        <v>92</v>
      </c>
      <c r="B43" s="69" t="s">
        <v>93</v>
      </c>
      <c r="C43" s="70" t="s">
        <v>94</v>
      </c>
      <c r="D43" s="69" t="s">
        <v>88</v>
      </c>
      <c r="E43" s="72">
        <v>1</v>
      </c>
      <c r="F43" s="72">
        <v>13</v>
      </c>
      <c r="G43" s="72">
        <v>5787</v>
      </c>
      <c r="H43" s="73"/>
      <c r="I43" s="74"/>
      <c r="J43" s="74"/>
      <c r="K43" s="74">
        <v>75231</v>
      </c>
      <c r="L43" s="52"/>
      <c r="M43" s="52"/>
    </row>
    <row r="44" spans="1:13" s="1" customFormat="1" hidden="1" outlineLevel="1">
      <c r="A44" s="68" t="s">
        <v>95</v>
      </c>
      <c r="B44" s="69" t="s">
        <v>96</v>
      </c>
      <c r="C44" s="70" t="s">
        <v>97</v>
      </c>
      <c r="D44" s="69" t="s">
        <v>88</v>
      </c>
      <c r="E44" s="71">
        <v>0.15</v>
      </c>
      <c r="F44" s="71">
        <v>1.95</v>
      </c>
      <c r="G44" s="72">
        <v>40</v>
      </c>
      <c r="H44" s="73"/>
      <c r="I44" s="74"/>
      <c r="J44" s="74"/>
      <c r="K44" s="74">
        <v>78</v>
      </c>
      <c r="L44" s="52"/>
      <c r="M44" s="52"/>
    </row>
    <row r="45" spans="1:13" s="20" customFormat="1" ht="60" collapsed="1">
      <c r="A45" s="21" t="s">
        <v>98</v>
      </c>
      <c r="B45" s="22" t="s">
        <v>99</v>
      </c>
      <c r="C45" s="23" t="s">
        <v>100</v>
      </c>
      <c r="D45" s="24" t="s">
        <v>42</v>
      </c>
      <c r="E45" s="25"/>
      <c r="F45" s="26">
        <v>30</v>
      </c>
      <c r="G45" s="27">
        <v>32384.43</v>
      </c>
      <c r="H45" s="27">
        <v>2072.15</v>
      </c>
      <c r="I45" s="28">
        <v>971533</v>
      </c>
      <c r="J45" s="28">
        <v>62164</v>
      </c>
      <c r="K45" s="28">
        <v>823729</v>
      </c>
      <c r="L45" s="28">
        <v>92877</v>
      </c>
      <c r="M45" s="29">
        <v>1149563</v>
      </c>
    </row>
    <row r="46" spans="1:13" s="20" customFormat="1" ht="13.5" thickBot="1">
      <c r="A46" s="30"/>
      <c r="B46" s="31"/>
      <c r="C46" s="32" t="s">
        <v>101</v>
      </c>
      <c r="D46" s="33"/>
      <c r="E46" s="34"/>
      <c r="F46" s="33"/>
      <c r="G46" s="35">
        <v>2854.66</v>
      </c>
      <c r="H46" s="35">
        <v>547.44000000000005</v>
      </c>
      <c r="I46" s="36">
        <v>85640</v>
      </c>
      <c r="J46" s="36">
        <v>16423</v>
      </c>
      <c r="K46" s="36"/>
      <c r="L46" s="36">
        <v>85153</v>
      </c>
      <c r="M46" s="36"/>
    </row>
    <row r="47" spans="1:13" s="1" customFormat="1" ht="31.5" hidden="1" outlineLevel="1">
      <c r="A47" s="37" t="s">
        <v>102</v>
      </c>
      <c r="B47" s="38" t="s">
        <v>103</v>
      </c>
      <c r="C47" s="39" t="s">
        <v>104</v>
      </c>
      <c r="D47" s="38" t="s">
        <v>48</v>
      </c>
      <c r="E47" s="40">
        <v>1.512</v>
      </c>
      <c r="F47" s="40">
        <v>45.36</v>
      </c>
      <c r="G47" s="41">
        <v>1888</v>
      </c>
      <c r="H47" s="42"/>
      <c r="I47" s="43">
        <v>85640</v>
      </c>
      <c r="J47" s="43"/>
      <c r="K47" s="43"/>
      <c r="L47" s="44"/>
      <c r="M47" s="44"/>
    </row>
    <row r="48" spans="1:13" s="1" customFormat="1" hidden="1" outlineLevel="1">
      <c r="A48" s="37" t="s">
        <v>105</v>
      </c>
      <c r="B48" s="38" t="s">
        <v>50</v>
      </c>
      <c r="C48" s="39" t="s">
        <v>51</v>
      </c>
      <c r="D48" s="38" t="s">
        <v>48</v>
      </c>
      <c r="E48" s="40">
        <v>0.2031</v>
      </c>
      <c r="F48" s="40">
        <v>6.093</v>
      </c>
      <c r="G48" s="44"/>
      <c r="H48" s="42"/>
      <c r="I48" s="43"/>
      <c r="J48" s="43"/>
      <c r="K48" s="43"/>
      <c r="L48" s="44"/>
      <c r="M48" s="44"/>
    </row>
    <row r="49" spans="1:13" s="1" customFormat="1" ht="31.5" hidden="1" outlineLevel="1">
      <c r="A49" s="45" t="s">
        <v>106</v>
      </c>
      <c r="B49" s="46" t="s">
        <v>107</v>
      </c>
      <c r="C49" s="47" t="s">
        <v>108</v>
      </c>
      <c r="D49" s="46" t="s">
        <v>55</v>
      </c>
      <c r="E49" s="48">
        <v>0.2016</v>
      </c>
      <c r="F49" s="48">
        <v>6.048</v>
      </c>
      <c r="G49" s="49"/>
      <c r="H49" s="50">
        <v>10167</v>
      </c>
      <c r="I49" s="51"/>
      <c r="J49" s="51">
        <v>61490</v>
      </c>
      <c r="K49" s="51"/>
      <c r="L49" s="52"/>
      <c r="M49" s="52"/>
    </row>
    <row r="50" spans="1:13" s="1" customFormat="1" hidden="1" outlineLevel="2">
      <c r="A50" s="53" t="s">
        <v>106</v>
      </c>
      <c r="B50" s="54"/>
      <c r="C50" s="55" t="s">
        <v>62</v>
      </c>
      <c r="D50" s="56" t="s">
        <v>48</v>
      </c>
      <c r="E50" s="57">
        <v>0.2016</v>
      </c>
      <c r="F50" s="57">
        <v>6.048</v>
      </c>
      <c r="G50" s="58"/>
      <c r="H50" s="57">
        <v>2696</v>
      </c>
      <c r="I50" s="59"/>
      <c r="J50" s="59">
        <v>16305.41</v>
      </c>
      <c r="K50" s="51"/>
      <c r="L50" s="52"/>
      <c r="M50" s="52"/>
    </row>
    <row r="51" spans="1:13" s="1" customFormat="1" hidden="1" outlineLevel="1">
      <c r="A51" s="45" t="s">
        <v>109</v>
      </c>
      <c r="B51" s="46" t="s">
        <v>110</v>
      </c>
      <c r="C51" s="47" t="s">
        <v>111</v>
      </c>
      <c r="D51" s="46" t="s">
        <v>55</v>
      </c>
      <c r="E51" s="48">
        <v>0.53759999999999997</v>
      </c>
      <c r="F51" s="48">
        <v>16.128</v>
      </c>
      <c r="G51" s="49"/>
      <c r="H51" s="50">
        <v>28</v>
      </c>
      <c r="I51" s="51"/>
      <c r="J51" s="51">
        <v>452</v>
      </c>
      <c r="K51" s="51"/>
      <c r="L51" s="52"/>
      <c r="M51" s="52"/>
    </row>
    <row r="52" spans="1:13" s="1" customFormat="1" hidden="1" outlineLevel="1">
      <c r="A52" s="45" t="s">
        <v>112</v>
      </c>
      <c r="B52" s="46" t="s">
        <v>113</v>
      </c>
      <c r="C52" s="47" t="s">
        <v>114</v>
      </c>
      <c r="D52" s="46" t="s">
        <v>55</v>
      </c>
      <c r="E52" s="48">
        <v>1.456E-3</v>
      </c>
      <c r="F52" s="48">
        <v>4.3679999999999997E-2</v>
      </c>
      <c r="G52" s="49"/>
      <c r="H52" s="50">
        <v>5100</v>
      </c>
      <c r="I52" s="51"/>
      <c r="J52" s="51">
        <v>223</v>
      </c>
      <c r="K52" s="51"/>
      <c r="L52" s="52"/>
      <c r="M52" s="52"/>
    </row>
    <row r="53" spans="1:13" s="1" customFormat="1" hidden="1" outlineLevel="2">
      <c r="A53" s="53" t="s">
        <v>112</v>
      </c>
      <c r="B53" s="54"/>
      <c r="C53" s="55" t="s">
        <v>62</v>
      </c>
      <c r="D53" s="56" t="s">
        <v>48</v>
      </c>
      <c r="E53" s="57">
        <v>1.456E-3</v>
      </c>
      <c r="F53" s="57">
        <v>4.3679999999999997E-2</v>
      </c>
      <c r="G53" s="58"/>
      <c r="H53" s="57">
        <v>2696</v>
      </c>
      <c r="I53" s="59"/>
      <c r="J53" s="59">
        <v>117.76</v>
      </c>
      <c r="K53" s="51"/>
      <c r="L53" s="52"/>
      <c r="M53" s="52"/>
    </row>
    <row r="54" spans="1:13" s="1" customFormat="1" hidden="1" outlineLevel="1">
      <c r="A54" s="68" t="s">
        <v>115</v>
      </c>
      <c r="B54" s="69" t="s">
        <v>116</v>
      </c>
      <c r="C54" s="70" t="s">
        <v>117</v>
      </c>
      <c r="D54" s="69" t="s">
        <v>88</v>
      </c>
      <c r="E54" s="71">
        <v>1.02</v>
      </c>
      <c r="F54" s="71">
        <v>30.6</v>
      </c>
      <c r="G54" s="72">
        <v>25202</v>
      </c>
      <c r="H54" s="73"/>
      <c r="I54" s="74"/>
      <c r="J54" s="74"/>
      <c r="K54" s="74">
        <v>771181</v>
      </c>
      <c r="L54" s="52"/>
      <c r="M54" s="52"/>
    </row>
    <row r="55" spans="1:13" s="1" customFormat="1" hidden="1" outlineLevel="1">
      <c r="A55" s="68" t="s">
        <v>118</v>
      </c>
      <c r="B55" s="69" t="s">
        <v>96</v>
      </c>
      <c r="C55" s="70" t="s">
        <v>97</v>
      </c>
      <c r="D55" s="69" t="s">
        <v>88</v>
      </c>
      <c r="E55" s="71">
        <v>2E-3</v>
      </c>
      <c r="F55" s="71">
        <v>0.06</v>
      </c>
      <c r="G55" s="72">
        <v>40</v>
      </c>
      <c r="H55" s="73"/>
      <c r="I55" s="74"/>
      <c r="J55" s="74"/>
      <c r="K55" s="74">
        <v>2</v>
      </c>
      <c r="L55" s="52"/>
      <c r="M55" s="52"/>
    </row>
    <row r="56" spans="1:13" s="1" customFormat="1" ht="13.5" hidden="1" outlineLevel="1" thickBot="1">
      <c r="A56" s="68" t="s">
        <v>119</v>
      </c>
      <c r="B56" s="69" t="s">
        <v>120</v>
      </c>
      <c r="C56" s="70" t="s">
        <v>121</v>
      </c>
      <c r="D56" s="69" t="s">
        <v>122</v>
      </c>
      <c r="E56" s="71">
        <v>0.25</v>
      </c>
      <c r="F56" s="71">
        <v>7.5</v>
      </c>
      <c r="G56" s="72">
        <v>7006</v>
      </c>
      <c r="H56" s="73"/>
      <c r="I56" s="74"/>
      <c r="J56" s="74"/>
      <c r="K56" s="74">
        <v>52545</v>
      </c>
      <c r="L56" s="52"/>
      <c r="M56" s="52"/>
    </row>
    <row r="57" spans="1:13" s="1" customFormat="1" ht="13.5" collapsed="1" thickTop="1">
      <c r="A57" s="75"/>
      <c r="B57" s="76"/>
      <c r="C57" s="77" t="s">
        <v>123</v>
      </c>
      <c r="D57" s="78" t="s">
        <v>124</v>
      </c>
      <c r="E57" s="79"/>
      <c r="F57" s="80"/>
      <c r="G57" s="81"/>
      <c r="H57" s="81"/>
      <c r="I57" s="82">
        <v>1289576</v>
      </c>
      <c r="J57" s="82">
        <v>120093</v>
      </c>
      <c r="K57" s="82">
        <v>929031</v>
      </c>
      <c r="L57" s="82">
        <v>244037</v>
      </c>
      <c r="M57" s="83">
        <v>1656302</v>
      </c>
    </row>
    <row r="58" spans="1:13" s="1" customFormat="1">
      <c r="A58" s="84"/>
      <c r="B58" s="85"/>
      <c r="C58" s="86"/>
      <c r="D58" s="87"/>
      <c r="E58" s="88"/>
      <c r="F58" s="89"/>
      <c r="G58" s="89"/>
      <c r="H58" s="89"/>
      <c r="I58" s="90">
        <v>240452</v>
      </c>
      <c r="J58" s="90">
        <v>37073</v>
      </c>
      <c r="K58" s="90" t="s">
        <v>43</v>
      </c>
      <c r="L58" s="90">
        <v>122689</v>
      </c>
      <c r="M58" s="90"/>
    </row>
    <row r="59" spans="1:13" s="1" customFormat="1">
      <c r="A59" s="91"/>
      <c r="B59" s="261" t="s">
        <v>125</v>
      </c>
      <c r="C59" s="262"/>
      <c r="D59" s="93" t="s">
        <v>124</v>
      </c>
      <c r="E59" s="94"/>
      <c r="F59" s="95"/>
      <c r="G59" s="96"/>
      <c r="H59" s="96"/>
      <c r="I59" s="97">
        <v>1289576</v>
      </c>
      <c r="J59" s="97"/>
      <c r="K59" s="97"/>
      <c r="L59" s="97"/>
      <c r="M59" s="97"/>
    </row>
    <row r="60" spans="1:13" s="1" customFormat="1">
      <c r="A60" s="91"/>
      <c r="B60" s="261" t="s">
        <v>126</v>
      </c>
      <c r="C60" s="262"/>
      <c r="D60" s="93" t="s">
        <v>124</v>
      </c>
      <c r="E60" s="94"/>
      <c r="F60" s="95"/>
      <c r="G60" s="96"/>
      <c r="H60" s="96"/>
      <c r="I60" s="97">
        <v>929030</v>
      </c>
      <c r="J60" s="97"/>
      <c r="K60" s="97"/>
      <c r="L60" s="97"/>
      <c r="M60" s="97"/>
    </row>
    <row r="61" spans="1:13" s="1" customFormat="1">
      <c r="A61" s="91"/>
      <c r="B61" s="261" t="s">
        <v>127</v>
      </c>
      <c r="C61" s="262"/>
      <c r="D61" s="93" t="s">
        <v>124</v>
      </c>
      <c r="E61" s="94"/>
      <c r="F61" s="95"/>
      <c r="G61" s="96"/>
      <c r="H61" s="96"/>
      <c r="I61" s="97"/>
      <c r="J61" s="97">
        <v>277525</v>
      </c>
      <c r="K61" s="97"/>
      <c r="L61" s="97"/>
      <c r="M61" s="97"/>
    </row>
    <row r="62" spans="1:13" s="1" customFormat="1">
      <c r="A62" s="98"/>
      <c r="B62" s="99"/>
      <c r="C62" s="99" t="s">
        <v>128</v>
      </c>
      <c r="D62" s="93" t="s">
        <v>124</v>
      </c>
      <c r="E62" s="94"/>
      <c r="F62" s="95"/>
      <c r="G62" s="96"/>
      <c r="H62" s="96"/>
      <c r="I62" s="97">
        <v>244037</v>
      </c>
      <c r="J62" s="97"/>
      <c r="K62" s="97"/>
      <c r="L62" s="97"/>
      <c r="M62" s="97"/>
    </row>
    <row r="63" spans="1:13" s="1" customFormat="1">
      <c r="A63" s="98"/>
      <c r="B63" s="99"/>
      <c r="C63" s="99" t="s">
        <v>129</v>
      </c>
      <c r="D63" s="93" t="s">
        <v>124</v>
      </c>
      <c r="E63" s="94"/>
      <c r="F63" s="95"/>
      <c r="G63" s="96"/>
      <c r="H63" s="96"/>
      <c r="I63" s="97">
        <v>122689</v>
      </c>
      <c r="J63" s="97"/>
      <c r="K63" s="97"/>
      <c r="L63" s="97"/>
      <c r="M63" s="97"/>
    </row>
    <row r="64" spans="1:13" s="1" customFormat="1">
      <c r="A64" s="91"/>
      <c r="B64" s="261" t="s">
        <v>130</v>
      </c>
      <c r="C64" s="262"/>
      <c r="D64" s="93" t="s">
        <v>124</v>
      </c>
      <c r="E64" s="94"/>
      <c r="F64" s="95"/>
      <c r="G64" s="96"/>
      <c r="H64" s="96"/>
      <c r="I64" s="97">
        <v>1656302</v>
      </c>
      <c r="J64" s="97"/>
      <c r="K64" s="97"/>
      <c r="L64" s="97"/>
      <c r="M64" s="97"/>
    </row>
    <row r="65" spans="1:13" s="1" customFormat="1">
      <c r="A65" s="98"/>
      <c r="B65" s="99"/>
      <c r="C65" s="99" t="s">
        <v>16</v>
      </c>
      <c r="D65" s="93" t="s">
        <v>48</v>
      </c>
      <c r="E65" s="94"/>
      <c r="F65" s="95"/>
      <c r="G65" s="96"/>
      <c r="H65" s="96"/>
      <c r="I65" s="97"/>
      <c r="J65" s="97"/>
      <c r="K65" s="97"/>
      <c r="L65" s="97"/>
      <c r="M65" s="97">
        <v>131</v>
      </c>
    </row>
    <row r="66" spans="1:13" s="1" customFormat="1">
      <c r="A66" s="98"/>
      <c r="B66" s="99"/>
      <c r="C66" s="99" t="s">
        <v>14</v>
      </c>
      <c r="D66" s="93" t="s">
        <v>124</v>
      </c>
      <c r="E66" s="94"/>
      <c r="F66" s="95"/>
      <c r="G66" s="96"/>
      <c r="H66" s="96"/>
      <c r="I66" s="97"/>
      <c r="J66" s="97">
        <v>277525</v>
      </c>
      <c r="K66" s="97"/>
      <c r="L66" s="97"/>
      <c r="M66" s="97"/>
    </row>
    <row r="67" spans="1:13" s="1" customFormat="1">
      <c r="A67" s="91"/>
      <c r="B67" s="92"/>
      <c r="C67" s="99" t="s">
        <v>123</v>
      </c>
      <c r="D67" s="93" t="s">
        <v>124</v>
      </c>
      <c r="E67" s="94"/>
      <c r="F67" s="95"/>
      <c r="G67" s="96"/>
      <c r="H67" s="96"/>
      <c r="I67" s="97">
        <v>1656302</v>
      </c>
      <c r="J67" s="97"/>
      <c r="K67" s="97"/>
      <c r="L67" s="97"/>
      <c r="M67" s="97"/>
    </row>
    <row r="68" spans="1:13" s="1" customFormat="1">
      <c r="A68" s="98"/>
      <c r="B68" s="99"/>
      <c r="C68" s="99" t="s">
        <v>16</v>
      </c>
      <c r="D68" s="93" t="s">
        <v>48</v>
      </c>
      <c r="E68" s="94"/>
      <c r="F68" s="95"/>
      <c r="G68" s="96"/>
      <c r="H68" s="96"/>
      <c r="I68" s="97"/>
      <c r="J68" s="97"/>
      <c r="K68" s="97"/>
      <c r="L68" s="97"/>
      <c r="M68" s="97">
        <v>131</v>
      </c>
    </row>
    <row r="69" spans="1:13" s="1" customFormat="1" ht="13.5" thickBot="1">
      <c r="A69" s="98"/>
      <c r="B69" s="99"/>
      <c r="C69" s="99" t="s">
        <v>14</v>
      </c>
      <c r="D69" s="93" t="s">
        <v>124</v>
      </c>
      <c r="E69" s="94"/>
      <c r="F69" s="95"/>
      <c r="G69" s="96"/>
      <c r="H69" s="96"/>
      <c r="I69" s="97"/>
      <c r="J69" s="97">
        <v>277525</v>
      </c>
      <c r="K69" s="97"/>
      <c r="L69" s="97"/>
      <c r="M69" s="97"/>
    </row>
    <row r="70" spans="1:13" s="1" customFormat="1" ht="13.5" thickTop="1">
      <c r="A70" s="75"/>
      <c r="B70" s="76"/>
      <c r="C70" s="77" t="s">
        <v>131</v>
      </c>
      <c r="D70" s="78" t="s">
        <v>124</v>
      </c>
      <c r="E70" s="79"/>
      <c r="F70" s="80"/>
      <c r="G70" s="81"/>
      <c r="H70" s="81"/>
      <c r="I70" s="82"/>
      <c r="J70" s="82"/>
      <c r="K70" s="82"/>
      <c r="L70" s="82"/>
      <c r="M70" s="83">
        <v>1656302</v>
      </c>
    </row>
    <row r="71" spans="1:13" s="1" customFormat="1">
      <c r="A71" s="84"/>
      <c r="B71" s="85"/>
      <c r="C71" s="86" t="s">
        <v>132</v>
      </c>
      <c r="D71" s="87"/>
      <c r="E71" s="88"/>
      <c r="F71" s="89"/>
      <c r="G71" s="89"/>
      <c r="H71" s="89"/>
      <c r="I71" s="90"/>
      <c r="J71" s="90"/>
      <c r="K71" s="90"/>
      <c r="L71" s="90"/>
      <c r="M71" s="90"/>
    </row>
    <row r="72" spans="1:13" s="1" customFormat="1">
      <c r="A72" s="91"/>
      <c r="B72" s="92"/>
      <c r="C72" s="99" t="s">
        <v>133</v>
      </c>
      <c r="D72" s="93" t="s">
        <v>124</v>
      </c>
      <c r="E72" s="94"/>
      <c r="F72" s="95"/>
      <c r="G72" s="96"/>
      <c r="H72" s="96"/>
      <c r="I72" s="97">
        <v>240452</v>
      </c>
      <c r="J72" s="97"/>
      <c r="K72" s="97"/>
      <c r="L72" s="97"/>
      <c r="M72" s="97"/>
    </row>
    <row r="73" spans="1:13" s="1" customFormat="1">
      <c r="A73" s="91"/>
      <c r="B73" s="92"/>
      <c r="C73" s="99" t="s">
        <v>134</v>
      </c>
      <c r="D73" s="93" t="s">
        <v>124</v>
      </c>
      <c r="E73" s="94"/>
      <c r="F73" s="95"/>
      <c r="G73" s="96"/>
      <c r="H73" s="96"/>
      <c r="I73" s="97"/>
      <c r="J73" s="97">
        <v>120093</v>
      </c>
      <c r="K73" s="97"/>
      <c r="L73" s="97"/>
      <c r="M73" s="97"/>
    </row>
    <row r="74" spans="1:13" s="1" customFormat="1">
      <c r="A74" s="91"/>
      <c r="B74" s="92"/>
      <c r="C74" s="99" t="s">
        <v>135</v>
      </c>
      <c r="D74" s="93" t="s">
        <v>124</v>
      </c>
      <c r="E74" s="94"/>
      <c r="F74" s="95"/>
      <c r="G74" s="96"/>
      <c r="H74" s="96"/>
      <c r="I74" s="97"/>
      <c r="J74" s="97">
        <v>37073</v>
      </c>
      <c r="K74" s="97"/>
      <c r="L74" s="97"/>
      <c r="M74" s="97"/>
    </row>
    <row r="75" spans="1:13" s="1" customFormat="1">
      <c r="A75" s="91"/>
      <c r="B75" s="92"/>
      <c r="C75" s="99" t="s">
        <v>136</v>
      </c>
      <c r="D75" s="93" t="s">
        <v>124</v>
      </c>
      <c r="E75" s="94"/>
      <c r="F75" s="95"/>
      <c r="G75" s="96"/>
      <c r="H75" s="96"/>
      <c r="I75" s="97"/>
      <c r="J75" s="97"/>
      <c r="K75" s="97">
        <v>929030</v>
      </c>
      <c r="L75" s="97"/>
      <c r="M75" s="97"/>
    </row>
    <row r="76" spans="1:13" s="1" customFormat="1">
      <c r="A76" s="91"/>
      <c r="B76" s="92"/>
      <c r="C76" s="99" t="s">
        <v>137</v>
      </c>
      <c r="D76" s="93" t="s">
        <v>124</v>
      </c>
      <c r="E76" s="94"/>
      <c r="F76" s="95"/>
      <c r="G76" s="96"/>
      <c r="H76" s="96"/>
      <c r="I76" s="97"/>
      <c r="J76" s="97"/>
      <c r="K76" s="97"/>
      <c r="L76" s="97">
        <v>244037</v>
      </c>
      <c r="M76" s="97"/>
    </row>
    <row r="77" spans="1:13" s="1" customFormat="1">
      <c r="A77" s="91"/>
      <c r="B77" s="92"/>
      <c r="C77" s="99" t="s">
        <v>138</v>
      </c>
      <c r="D77" s="93" t="s">
        <v>124</v>
      </c>
      <c r="E77" s="94"/>
      <c r="F77" s="95"/>
      <c r="G77" s="96"/>
      <c r="H77" s="96"/>
      <c r="I77" s="97"/>
      <c r="J77" s="97"/>
      <c r="K77" s="97"/>
      <c r="L77" s="97">
        <v>122689</v>
      </c>
      <c r="M77" s="97"/>
    </row>
  </sheetData>
  <mergeCells count="25">
    <mergeCell ref="B60:C60"/>
    <mergeCell ref="B61:C61"/>
    <mergeCell ref="B64:C64"/>
    <mergeCell ref="L17:L18"/>
    <mergeCell ref="M17:M19"/>
    <mergeCell ref="E20:F20"/>
    <mergeCell ref="A21:M21"/>
    <mergeCell ref="A22:M22"/>
    <mergeCell ref="B59:C59"/>
    <mergeCell ref="C10:L10"/>
    <mergeCell ref="C12:M12"/>
    <mergeCell ref="A16:K16"/>
    <mergeCell ref="A17:A19"/>
    <mergeCell ref="B17:B19"/>
    <mergeCell ref="C17:C19"/>
    <mergeCell ref="D17:D19"/>
    <mergeCell ref="E17:F18"/>
    <mergeCell ref="G17:H17"/>
    <mergeCell ref="I17:K17"/>
    <mergeCell ref="C9:M9"/>
    <mergeCell ref="C3:M3"/>
    <mergeCell ref="C4:M4"/>
    <mergeCell ref="C6:G6"/>
    <mergeCell ref="H6:M6"/>
    <mergeCell ref="C7:K7"/>
  </mergeCells>
  <printOptions horizontalCentered="1"/>
  <pageMargins left="0.59" right="0.39" top="0.59" bottom="0.59" header="0.39" footer="0.39"/>
  <pageSetup paperSize="9" scale="76" fitToHeight="10000" orientation="landscape" horizontalDpi="300" verticalDpi="300" r:id="rId1"/>
  <headerFooter>
    <oddHeader>&amp;L&amp;9Программный комплекс АВС (редакция 2025.3)&amp;C&amp;P&amp;R709260</oddHeader>
    <oddFooter>&amp;CСтраниц -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74"/>
  <sheetViews>
    <sheetView showGridLines="0" tabSelected="1" workbookViewId="0">
      <selection activeCell="K8" sqref="K8"/>
    </sheetView>
  </sheetViews>
  <sheetFormatPr defaultColWidth="9.33203125" defaultRowHeight="12.75"/>
  <cols>
    <col min="1" max="1" width="6.6640625" style="134" customWidth="1"/>
    <col min="2" max="2" width="11.33203125" style="134" customWidth="1"/>
    <col min="3" max="3" width="13.6640625" style="134" customWidth="1"/>
    <col min="4" max="4" width="63.83203125" style="134" customWidth="1"/>
    <col min="5" max="5" width="11.33203125" style="134" customWidth="1"/>
    <col min="6" max="6" width="12.5" style="134" customWidth="1"/>
    <col min="7" max="7" width="14.83203125" style="134" customWidth="1"/>
    <col min="8" max="8" width="13.6640625" style="134" customWidth="1"/>
    <col min="9" max="9" width="14.83203125" style="134" customWidth="1"/>
    <col min="10" max="10" width="13.6640625" style="134" customWidth="1"/>
    <col min="11" max="16384" width="9.33203125" style="134"/>
  </cols>
  <sheetData>
    <row r="1" spans="1:11" s="177" customFormat="1" ht="12.75" customHeight="1">
      <c r="A1" s="180"/>
      <c r="B1" s="180"/>
      <c r="C1" s="180"/>
      <c r="D1" s="180"/>
      <c r="E1" s="180"/>
      <c r="F1" s="185"/>
      <c r="G1" s="185"/>
      <c r="H1" s="180"/>
      <c r="I1" s="180"/>
      <c r="J1" s="184" t="s">
        <v>275</v>
      </c>
    </row>
    <row r="2" spans="1:11" s="177" customFormat="1" ht="15">
      <c r="A2" s="180"/>
      <c r="B2" s="179" t="s">
        <v>1</v>
      </c>
      <c r="C2" s="179"/>
      <c r="D2" s="276" t="s">
        <v>2</v>
      </c>
      <c r="E2" s="276"/>
      <c r="F2" s="276"/>
      <c r="G2" s="276"/>
      <c r="H2" s="276"/>
      <c r="I2" s="178"/>
      <c r="J2" s="178"/>
    </row>
    <row r="3" spans="1:11" s="182" customFormat="1" ht="15">
      <c r="A3" s="180"/>
      <c r="B3" s="180"/>
      <c r="C3" s="180"/>
      <c r="D3" s="180"/>
      <c r="E3" s="180"/>
      <c r="F3" s="181" t="s">
        <v>274</v>
      </c>
      <c r="G3" s="276"/>
      <c r="H3" s="276"/>
      <c r="I3" s="276"/>
      <c r="J3" s="276"/>
    </row>
    <row r="4" spans="1:11" s="182" customFormat="1" ht="15">
      <c r="A4" s="277" t="s">
        <v>273</v>
      </c>
      <c r="B4" s="277"/>
      <c r="C4" s="277"/>
      <c r="D4" s="277"/>
      <c r="E4" s="277"/>
      <c r="F4" s="277"/>
      <c r="G4" s="277"/>
      <c r="H4" s="277"/>
      <c r="I4" s="277"/>
      <c r="J4" s="277"/>
    </row>
    <row r="5" spans="1:11" s="182" customFormat="1" ht="15">
      <c r="A5" s="183"/>
      <c r="B5" s="183"/>
      <c r="C5" s="183"/>
      <c r="D5" s="183"/>
      <c r="E5" s="183"/>
      <c r="F5" s="181" t="s">
        <v>272</v>
      </c>
      <c r="G5" s="276" t="s">
        <v>271</v>
      </c>
      <c r="H5" s="276"/>
      <c r="I5" s="276"/>
      <c r="J5" s="276"/>
    </row>
    <row r="6" spans="1:11" s="177" customFormat="1" ht="15">
      <c r="A6" s="180"/>
      <c r="B6" s="180"/>
      <c r="C6" s="181" t="s">
        <v>270</v>
      </c>
      <c r="D6" s="276" t="s">
        <v>341</v>
      </c>
      <c r="E6" s="276"/>
      <c r="F6" s="276"/>
      <c r="G6" s="276"/>
      <c r="H6" s="276"/>
      <c r="I6" s="178"/>
      <c r="J6" s="178"/>
    </row>
    <row r="7" spans="1:11" s="177" customFormat="1" ht="15">
      <c r="A7" s="180"/>
      <c r="B7" s="179" t="s">
        <v>3</v>
      </c>
      <c r="C7" s="179"/>
      <c r="D7" s="276" t="s">
        <v>269</v>
      </c>
      <c r="E7" s="276"/>
      <c r="F7" s="276"/>
      <c r="G7" s="276"/>
      <c r="H7" s="276"/>
      <c r="I7" s="178"/>
      <c r="J7" s="178"/>
      <c r="K7" s="178"/>
    </row>
    <row r="8" spans="1:11" s="177" customFormat="1" ht="15">
      <c r="A8" s="180"/>
      <c r="B8" s="179" t="s">
        <v>9</v>
      </c>
      <c r="C8" s="179"/>
      <c r="D8" s="276" t="s">
        <v>10</v>
      </c>
      <c r="E8" s="276"/>
      <c r="F8" s="276"/>
      <c r="G8" s="276"/>
      <c r="H8" s="276"/>
      <c r="I8" s="178"/>
      <c r="J8" s="178"/>
    </row>
    <row r="9" spans="1:11" ht="12.75" customHeight="1">
      <c r="A9" s="176"/>
      <c r="B9" s="176"/>
      <c r="C9" s="176"/>
      <c r="D9" s="176"/>
      <c r="E9" s="176"/>
      <c r="F9" s="176"/>
      <c r="G9" s="176"/>
      <c r="H9" s="176"/>
      <c r="I9" s="176"/>
      <c r="J9" s="176"/>
    </row>
    <row r="10" spans="1:11" s="174" customFormat="1" ht="15">
      <c r="A10" s="278" t="s">
        <v>268</v>
      </c>
      <c r="B10" s="278"/>
      <c r="C10" s="278"/>
      <c r="D10" s="278"/>
      <c r="E10" s="278"/>
      <c r="F10" s="278"/>
      <c r="G10" s="278"/>
      <c r="H10" s="278"/>
      <c r="I10" s="278"/>
      <c r="J10" s="175" t="s">
        <v>176</v>
      </c>
    </row>
    <row r="11" spans="1:11" ht="36" customHeight="1">
      <c r="A11" s="279" t="s">
        <v>267</v>
      </c>
      <c r="B11" s="279" t="s">
        <v>266</v>
      </c>
      <c r="C11" s="279" t="s">
        <v>265</v>
      </c>
      <c r="D11" s="279" t="s">
        <v>264</v>
      </c>
      <c r="E11" s="279" t="s">
        <v>23</v>
      </c>
      <c r="F11" s="279" t="s">
        <v>263</v>
      </c>
      <c r="G11" s="173" t="s">
        <v>262</v>
      </c>
      <c r="H11" s="173" t="s">
        <v>261</v>
      </c>
      <c r="I11" s="173" t="s">
        <v>260</v>
      </c>
      <c r="J11" s="274" t="s">
        <v>259</v>
      </c>
    </row>
    <row r="12" spans="1:11">
      <c r="A12" s="280"/>
      <c r="B12" s="280"/>
      <c r="C12" s="280"/>
      <c r="D12" s="280"/>
      <c r="E12" s="280"/>
      <c r="F12" s="280"/>
      <c r="G12" s="172" t="s">
        <v>258</v>
      </c>
      <c r="H12" s="172" t="s">
        <v>258</v>
      </c>
      <c r="I12" s="172" t="s">
        <v>257</v>
      </c>
      <c r="J12" s="275"/>
    </row>
    <row r="13" spans="1:11">
      <c r="A13" s="171">
        <v>1</v>
      </c>
      <c r="B13" s="169">
        <v>2</v>
      </c>
      <c r="C13" s="169">
        <v>3</v>
      </c>
      <c r="D13" s="169">
        <v>4</v>
      </c>
      <c r="E13" s="169">
        <v>5</v>
      </c>
      <c r="F13" s="169">
        <v>6</v>
      </c>
      <c r="G13" s="170">
        <v>7</v>
      </c>
      <c r="H13" s="170">
        <v>8</v>
      </c>
      <c r="I13" s="170">
        <v>9</v>
      </c>
      <c r="J13" s="169">
        <v>10</v>
      </c>
    </row>
    <row r="14" spans="1:11">
      <c r="A14" s="281"/>
      <c r="B14" s="282"/>
      <c r="C14" s="282"/>
      <c r="D14" s="282"/>
      <c r="E14" s="282"/>
      <c r="F14" s="282"/>
      <c r="G14" s="282"/>
      <c r="H14" s="282"/>
      <c r="I14" s="282"/>
      <c r="J14" s="283"/>
    </row>
    <row r="15" spans="1:11">
      <c r="A15" s="284" t="s">
        <v>256</v>
      </c>
      <c r="B15" s="285"/>
      <c r="C15" s="285"/>
      <c r="D15" s="285"/>
      <c r="E15" s="285"/>
      <c r="F15" s="285"/>
      <c r="G15" s="285"/>
      <c r="H15" s="285"/>
      <c r="I15" s="285"/>
      <c r="J15" s="286"/>
    </row>
    <row r="16" spans="1:11" ht="25.5">
      <c r="A16" s="152" t="s">
        <v>39</v>
      </c>
      <c r="B16" s="150" t="s">
        <v>255</v>
      </c>
      <c r="C16" s="150" t="s">
        <v>254</v>
      </c>
      <c r="D16" s="151" t="s">
        <v>74</v>
      </c>
      <c r="E16" s="150" t="s">
        <v>48</v>
      </c>
      <c r="F16" s="149">
        <v>44.647199999999998</v>
      </c>
      <c r="G16" s="148">
        <v>2070</v>
      </c>
      <c r="H16" s="147" t="s">
        <v>178</v>
      </c>
      <c r="I16" s="147" t="s">
        <v>178</v>
      </c>
      <c r="J16" s="145">
        <v>92420</v>
      </c>
    </row>
    <row r="17" spans="1:10">
      <c r="A17" s="144"/>
      <c r="B17" s="142"/>
      <c r="C17" s="142"/>
      <c r="D17" s="143"/>
      <c r="E17" s="142"/>
      <c r="F17" s="140"/>
      <c r="G17" s="141" t="s">
        <v>43</v>
      </c>
      <c r="H17" s="141" t="s">
        <v>43</v>
      </c>
      <c r="I17" s="140" t="s">
        <v>178</v>
      </c>
      <c r="J17" s="140"/>
    </row>
    <row r="18" spans="1:10" ht="25.5">
      <c r="A18" s="152" t="s">
        <v>67</v>
      </c>
      <c r="B18" s="150" t="s">
        <v>253</v>
      </c>
      <c r="C18" s="150" t="s">
        <v>252</v>
      </c>
      <c r="D18" s="151" t="s">
        <v>104</v>
      </c>
      <c r="E18" s="150" t="s">
        <v>48</v>
      </c>
      <c r="F18" s="149">
        <v>45.36</v>
      </c>
      <c r="G18" s="148">
        <v>1888</v>
      </c>
      <c r="H18" s="147" t="s">
        <v>178</v>
      </c>
      <c r="I18" s="147" t="s">
        <v>178</v>
      </c>
      <c r="J18" s="145">
        <v>85640</v>
      </c>
    </row>
    <row r="19" spans="1:10">
      <c r="A19" s="144"/>
      <c r="B19" s="142"/>
      <c r="C19" s="142"/>
      <c r="D19" s="143"/>
      <c r="E19" s="142"/>
      <c r="F19" s="140"/>
      <c r="G19" s="141" t="s">
        <v>43</v>
      </c>
      <c r="H19" s="141" t="s">
        <v>43</v>
      </c>
      <c r="I19" s="140" t="s">
        <v>178</v>
      </c>
      <c r="J19" s="140"/>
    </row>
    <row r="20" spans="1:10" ht="25.5">
      <c r="A20" s="152" t="s">
        <v>98</v>
      </c>
      <c r="B20" s="150" t="s">
        <v>251</v>
      </c>
      <c r="C20" s="150" t="s">
        <v>250</v>
      </c>
      <c r="D20" s="151" t="s">
        <v>47</v>
      </c>
      <c r="E20" s="150" t="s">
        <v>48</v>
      </c>
      <c r="F20" s="149">
        <v>27.115200000000002</v>
      </c>
      <c r="G20" s="148">
        <v>2301</v>
      </c>
      <c r="H20" s="147" t="s">
        <v>178</v>
      </c>
      <c r="I20" s="147" t="s">
        <v>178</v>
      </c>
      <c r="J20" s="145">
        <v>62392</v>
      </c>
    </row>
    <row r="21" spans="1:10">
      <c r="A21" s="144"/>
      <c r="B21" s="142"/>
      <c r="C21" s="142"/>
      <c r="D21" s="143"/>
      <c r="E21" s="142"/>
      <c r="F21" s="140"/>
      <c r="G21" s="141" t="s">
        <v>43</v>
      </c>
      <c r="H21" s="141" t="s">
        <v>43</v>
      </c>
      <c r="I21" s="140" t="s">
        <v>178</v>
      </c>
      <c r="J21" s="140"/>
    </row>
    <row r="22" spans="1:10">
      <c r="A22" s="139"/>
      <c r="B22" s="136"/>
      <c r="C22" s="138"/>
      <c r="D22" s="137" t="s">
        <v>249</v>
      </c>
      <c r="E22" s="136" t="s">
        <v>176</v>
      </c>
      <c r="F22" s="135"/>
      <c r="G22" s="135"/>
      <c r="H22" s="135"/>
      <c r="I22" s="135" t="s">
        <v>43</v>
      </c>
      <c r="J22" s="135">
        <v>240452</v>
      </c>
    </row>
    <row r="23" spans="1:10">
      <c r="A23" s="139"/>
      <c r="B23" s="136"/>
      <c r="C23" s="138"/>
      <c r="D23" s="137" t="s">
        <v>248</v>
      </c>
      <c r="E23" s="136" t="s">
        <v>48</v>
      </c>
      <c r="F23" s="168">
        <v>117.1224</v>
      </c>
      <c r="G23" s="135"/>
      <c r="H23" s="135"/>
      <c r="I23" s="135"/>
      <c r="J23" s="135"/>
    </row>
    <row r="24" spans="1:10">
      <c r="A24" s="287"/>
      <c r="B24" s="288"/>
      <c r="C24" s="288"/>
      <c r="D24" s="288"/>
      <c r="E24" s="288"/>
      <c r="F24" s="288"/>
      <c r="G24" s="288"/>
      <c r="H24" s="288"/>
      <c r="I24" s="288"/>
      <c r="J24" s="289"/>
    </row>
    <row r="25" spans="1:10">
      <c r="A25" s="284" t="s">
        <v>247</v>
      </c>
      <c r="B25" s="285"/>
      <c r="C25" s="285"/>
      <c r="D25" s="285"/>
      <c r="E25" s="285"/>
      <c r="F25" s="285"/>
      <c r="G25" s="285"/>
      <c r="H25" s="285"/>
      <c r="I25" s="285"/>
      <c r="J25" s="286"/>
    </row>
    <row r="26" spans="1:10" ht="23.25">
      <c r="A26" s="152" t="s">
        <v>246</v>
      </c>
      <c r="B26" s="150" t="s">
        <v>98</v>
      </c>
      <c r="C26" s="150" t="s">
        <v>245</v>
      </c>
      <c r="D26" s="151" t="s">
        <v>51</v>
      </c>
      <c r="E26" s="150" t="s">
        <v>244</v>
      </c>
      <c r="F26" s="149">
        <v>13.7392</v>
      </c>
      <c r="G26" s="167">
        <v>2698.32</v>
      </c>
      <c r="H26" s="147" t="s">
        <v>178</v>
      </c>
      <c r="I26" s="147" t="s">
        <v>178</v>
      </c>
      <c r="J26" s="145" t="s">
        <v>243</v>
      </c>
    </row>
    <row r="27" spans="1:10">
      <c r="A27" s="144"/>
      <c r="B27" s="142"/>
      <c r="C27" s="142"/>
      <c r="D27" s="143"/>
      <c r="E27" s="142"/>
      <c r="F27" s="140"/>
      <c r="G27" s="141" t="s">
        <v>43</v>
      </c>
      <c r="H27" s="141" t="s">
        <v>43</v>
      </c>
      <c r="I27" s="140" t="s">
        <v>178</v>
      </c>
      <c r="J27" s="140"/>
    </row>
    <row r="28" spans="1:10">
      <c r="A28" s="139"/>
      <c r="B28" s="136"/>
      <c r="C28" s="138"/>
      <c r="D28" s="137" t="s">
        <v>242</v>
      </c>
      <c r="E28" s="136" t="s">
        <v>176</v>
      </c>
      <c r="F28" s="135"/>
      <c r="G28" s="135"/>
      <c r="H28" s="135"/>
      <c r="I28" s="135" t="s">
        <v>43</v>
      </c>
      <c r="J28" s="135">
        <v>240452</v>
      </c>
    </row>
    <row r="29" spans="1:10">
      <c r="A29" s="287"/>
      <c r="B29" s="288"/>
      <c r="C29" s="288"/>
      <c r="D29" s="288"/>
      <c r="E29" s="288"/>
      <c r="F29" s="288"/>
      <c r="G29" s="288"/>
      <c r="H29" s="288"/>
      <c r="I29" s="288"/>
      <c r="J29" s="289"/>
    </row>
    <row r="30" spans="1:10">
      <c r="A30" s="284" t="s">
        <v>241</v>
      </c>
      <c r="B30" s="285"/>
      <c r="C30" s="285"/>
      <c r="D30" s="285"/>
      <c r="E30" s="285"/>
      <c r="F30" s="285"/>
      <c r="G30" s="285"/>
      <c r="H30" s="285"/>
      <c r="I30" s="285"/>
      <c r="J30" s="286"/>
    </row>
    <row r="31" spans="1:10">
      <c r="A31" s="166"/>
      <c r="B31" s="165"/>
      <c r="C31" s="164"/>
      <c r="D31" s="163"/>
      <c r="E31" s="162"/>
      <c r="F31" s="160"/>
      <c r="G31" s="161" t="s">
        <v>240</v>
      </c>
      <c r="H31" s="161"/>
      <c r="I31" s="161" t="s">
        <v>239</v>
      </c>
      <c r="J31" s="160"/>
    </row>
    <row r="32" spans="1:10">
      <c r="A32" s="290" t="s">
        <v>238</v>
      </c>
      <c r="B32" s="291"/>
      <c r="C32" s="291"/>
      <c r="D32" s="291"/>
      <c r="E32" s="291"/>
      <c r="F32" s="291"/>
      <c r="G32" s="291"/>
      <c r="H32" s="291"/>
      <c r="I32" s="291"/>
      <c r="J32" s="292"/>
    </row>
    <row r="33" spans="1:10" ht="25.5">
      <c r="A33" s="152" t="s">
        <v>237</v>
      </c>
      <c r="B33" s="150" t="s">
        <v>236</v>
      </c>
      <c r="C33" s="150" t="s">
        <v>235</v>
      </c>
      <c r="D33" s="151" t="s">
        <v>108</v>
      </c>
      <c r="E33" s="150" t="s">
        <v>55</v>
      </c>
      <c r="F33" s="149">
        <v>6.048</v>
      </c>
      <c r="G33" s="148">
        <v>10167</v>
      </c>
      <c r="H33" s="147" t="s">
        <v>178</v>
      </c>
      <c r="I33" s="159">
        <v>2696</v>
      </c>
      <c r="J33" s="145">
        <v>61490</v>
      </c>
    </row>
    <row r="34" spans="1:10">
      <c r="A34" s="144"/>
      <c r="B34" s="142"/>
      <c r="C34" s="142"/>
      <c r="D34" s="143"/>
      <c r="E34" s="142"/>
      <c r="F34" s="140"/>
      <c r="G34" s="141" t="s">
        <v>43</v>
      </c>
      <c r="H34" s="141" t="s">
        <v>43</v>
      </c>
      <c r="I34" s="157">
        <v>16305.41</v>
      </c>
      <c r="J34" s="140"/>
    </row>
    <row r="35" spans="1:10" ht="28.5">
      <c r="A35" s="152" t="s">
        <v>234</v>
      </c>
      <c r="B35" s="150" t="s">
        <v>233</v>
      </c>
      <c r="C35" s="150" t="s">
        <v>232</v>
      </c>
      <c r="D35" s="151" t="s">
        <v>231</v>
      </c>
      <c r="E35" s="150" t="s">
        <v>55</v>
      </c>
      <c r="F35" s="149">
        <v>6.3388</v>
      </c>
      <c r="G35" s="148">
        <v>5227</v>
      </c>
      <c r="H35" s="147" t="s">
        <v>178</v>
      </c>
      <c r="I35" s="159">
        <v>2696</v>
      </c>
      <c r="J35" s="145">
        <v>33133</v>
      </c>
    </row>
    <row r="36" spans="1:10">
      <c r="A36" s="144"/>
      <c r="B36" s="142"/>
      <c r="C36" s="142"/>
      <c r="D36" s="143"/>
      <c r="E36" s="142"/>
      <c r="F36" s="140"/>
      <c r="G36" s="141" t="s">
        <v>43</v>
      </c>
      <c r="H36" s="141" t="s">
        <v>43</v>
      </c>
      <c r="I36" s="157">
        <v>17089.400000000001</v>
      </c>
      <c r="J36" s="140"/>
    </row>
    <row r="37" spans="1:10">
      <c r="A37" s="296" t="s">
        <v>230</v>
      </c>
      <c r="B37" s="297"/>
      <c r="C37" s="297"/>
      <c r="D37" s="297"/>
      <c r="E37" s="297"/>
      <c r="F37" s="297"/>
      <c r="G37" s="297"/>
      <c r="H37" s="297"/>
      <c r="I37" s="297"/>
      <c r="J37" s="298"/>
    </row>
    <row r="38" spans="1:10" ht="28.5">
      <c r="A38" s="152" t="s">
        <v>229</v>
      </c>
      <c r="B38" s="150" t="s">
        <v>228</v>
      </c>
      <c r="C38" s="150" t="s">
        <v>227</v>
      </c>
      <c r="D38" s="151" t="s">
        <v>226</v>
      </c>
      <c r="E38" s="150" t="s">
        <v>55</v>
      </c>
      <c r="F38" s="149">
        <v>9.4079999999999995</v>
      </c>
      <c r="G38" s="148">
        <v>1400</v>
      </c>
      <c r="H38" s="147" t="s">
        <v>178</v>
      </c>
      <c r="I38" s="153" t="s">
        <v>178</v>
      </c>
      <c r="J38" s="145">
        <v>13171</v>
      </c>
    </row>
    <row r="39" spans="1:10">
      <c r="A39" s="144"/>
      <c r="B39" s="142"/>
      <c r="C39" s="142"/>
      <c r="D39" s="143"/>
      <c r="E39" s="142"/>
      <c r="F39" s="140"/>
      <c r="G39" s="141" t="s">
        <v>43</v>
      </c>
      <c r="H39" s="141" t="s">
        <v>43</v>
      </c>
      <c r="I39" s="140" t="s">
        <v>178</v>
      </c>
      <c r="J39" s="140"/>
    </row>
    <row r="40" spans="1:10">
      <c r="A40" s="293" t="s">
        <v>225</v>
      </c>
      <c r="B40" s="294"/>
      <c r="C40" s="294"/>
      <c r="D40" s="294"/>
      <c r="E40" s="294"/>
      <c r="F40" s="294"/>
      <c r="G40" s="294"/>
      <c r="H40" s="294"/>
      <c r="I40" s="294"/>
      <c r="J40" s="295"/>
    </row>
    <row r="41" spans="1:10" ht="23.25">
      <c r="A41" s="152" t="s">
        <v>224</v>
      </c>
      <c r="B41" s="150" t="s">
        <v>223</v>
      </c>
      <c r="C41" s="150" t="s">
        <v>222</v>
      </c>
      <c r="D41" s="151" t="s">
        <v>78</v>
      </c>
      <c r="E41" s="150" t="s">
        <v>55</v>
      </c>
      <c r="F41" s="149">
        <v>1.2402</v>
      </c>
      <c r="G41" s="148">
        <v>8192</v>
      </c>
      <c r="H41" s="147" t="s">
        <v>178</v>
      </c>
      <c r="I41" s="158">
        <v>2696</v>
      </c>
      <c r="J41" s="145">
        <v>10160</v>
      </c>
    </row>
    <row r="42" spans="1:10">
      <c r="A42" s="144"/>
      <c r="B42" s="142"/>
      <c r="C42" s="142"/>
      <c r="D42" s="143"/>
      <c r="E42" s="142"/>
      <c r="F42" s="140"/>
      <c r="G42" s="141" t="s">
        <v>43</v>
      </c>
      <c r="H42" s="141" t="s">
        <v>43</v>
      </c>
      <c r="I42" s="157">
        <v>3343.58</v>
      </c>
      <c r="J42" s="140"/>
    </row>
    <row r="43" spans="1:10" ht="25.5">
      <c r="A43" s="152" t="s">
        <v>221</v>
      </c>
      <c r="B43" s="150" t="s">
        <v>220</v>
      </c>
      <c r="C43" s="150" t="s">
        <v>219</v>
      </c>
      <c r="D43" s="151" t="s">
        <v>58</v>
      </c>
      <c r="E43" s="150" t="s">
        <v>55</v>
      </c>
      <c r="F43" s="149">
        <v>9.4079999999999995</v>
      </c>
      <c r="G43" s="148">
        <v>84</v>
      </c>
      <c r="H43" s="147" t="s">
        <v>178</v>
      </c>
      <c r="I43" s="146" t="s">
        <v>178</v>
      </c>
      <c r="J43" s="145">
        <v>790</v>
      </c>
    </row>
    <row r="44" spans="1:10">
      <c r="A44" s="144"/>
      <c r="B44" s="142"/>
      <c r="C44" s="142"/>
      <c r="D44" s="143"/>
      <c r="E44" s="142"/>
      <c r="F44" s="140"/>
      <c r="G44" s="141" t="s">
        <v>43</v>
      </c>
      <c r="H44" s="141" t="s">
        <v>43</v>
      </c>
      <c r="I44" s="140" t="s">
        <v>178</v>
      </c>
      <c r="J44" s="140"/>
    </row>
    <row r="45" spans="1:10" ht="25.5">
      <c r="A45" s="152" t="s">
        <v>218</v>
      </c>
      <c r="B45" s="150" t="s">
        <v>217</v>
      </c>
      <c r="C45" s="150" t="s">
        <v>216</v>
      </c>
      <c r="D45" s="151" t="s">
        <v>61</v>
      </c>
      <c r="E45" s="150" t="s">
        <v>55</v>
      </c>
      <c r="F45" s="149">
        <v>6.7199999999999996E-2</v>
      </c>
      <c r="G45" s="148">
        <v>6801</v>
      </c>
      <c r="H45" s="147" t="s">
        <v>178</v>
      </c>
      <c r="I45" s="158">
        <v>3222</v>
      </c>
      <c r="J45" s="145">
        <v>457</v>
      </c>
    </row>
    <row r="46" spans="1:10">
      <c r="A46" s="144"/>
      <c r="B46" s="142"/>
      <c r="C46" s="142"/>
      <c r="D46" s="143"/>
      <c r="E46" s="142"/>
      <c r="F46" s="140"/>
      <c r="G46" s="141" t="s">
        <v>43</v>
      </c>
      <c r="H46" s="141" t="s">
        <v>43</v>
      </c>
      <c r="I46" s="157">
        <v>216.52</v>
      </c>
      <c r="J46" s="140"/>
    </row>
    <row r="47" spans="1:10" ht="23.25">
      <c r="A47" s="152" t="s">
        <v>215</v>
      </c>
      <c r="B47" s="150" t="s">
        <v>214</v>
      </c>
      <c r="C47" s="150" t="s">
        <v>213</v>
      </c>
      <c r="D47" s="151" t="s">
        <v>111</v>
      </c>
      <c r="E47" s="150" t="s">
        <v>55</v>
      </c>
      <c r="F47" s="149">
        <v>16.128</v>
      </c>
      <c r="G47" s="148">
        <v>28</v>
      </c>
      <c r="H47" s="147" t="s">
        <v>178</v>
      </c>
      <c r="I47" s="146" t="s">
        <v>178</v>
      </c>
      <c r="J47" s="145">
        <v>452</v>
      </c>
    </row>
    <row r="48" spans="1:10">
      <c r="A48" s="144"/>
      <c r="B48" s="142"/>
      <c r="C48" s="142"/>
      <c r="D48" s="143"/>
      <c r="E48" s="142"/>
      <c r="F48" s="140"/>
      <c r="G48" s="141" t="s">
        <v>43</v>
      </c>
      <c r="H48" s="141" t="s">
        <v>43</v>
      </c>
      <c r="I48" s="140" t="s">
        <v>178</v>
      </c>
      <c r="J48" s="140"/>
    </row>
    <row r="49" spans="1:10" ht="23.25">
      <c r="A49" s="152" t="s">
        <v>212</v>
      </c>
      <c r="B49" s="150" t="s">
        <v>211</v>
      </c>
      <c r="C49" s="150" t="s">
        <v>210</v>
      </c>
      <c r="D49" s="151" t="s">
        <v>114</v>
      </c>
      <c r="E49" s="150" t="s">
        <v>55</v>
      </c>
      <c r="F49" s="149">
        <v>4.3679999999999997E-2</v>
      </c>
      <c r="G49" s="148">
        <v>5100</v>
      </c>
      <c r="H49" s="147" t="s">
        <v>178</v>
      </c>
      <c r="I49" s="158">
        <v>2696</v>
      </c>
      <c r="J49" s="145">
        <v>223</v>
      </c>
    </row>
    <row r="50" spans="1:10">
      <c r="A50" s="144"/>
      <c r="B50" s="142"/>
      <c r="C50" s="142"/>
      <c r="D50" s="143"/>
      <c r="E50" s="142"/>
      <c r="F50" s="140"/>
      <c r="G50" s="141" t="s">
        <v>43</v>
      </c>
      <c r="H50" s="141" t="s">
        <v>43</v>
      </c>
      <c r="I50" s="157">
        <v>117.76</v>
      </c>
      <c r="J50" s="140"/>
    </row>
    <row r="51" spans="1:10" ht="23.25">
      <c r="A51" s="152" t="s">
        <v>209</v>
      </c>
      <c r="B51" s="150" t="s">
        <v>208</v>
      </c>
      <c r="C51" s="150" t="s">
        <v>207</v>
      </c>
      <c r="D51" s="151" t="s">
        <v>84</v>
      </c>
      <c r="E51" s="150" t="s">
        <v>55</v>
      </c>
      <c r="F51" s="149">
        <v>12.8154</v>
      </c>
      <c r="G51" s="148">
        <v>17</v>
      </c>
      <c r="H51" s="147" t="s">
        <v>178</v>
      </c>
      <c r="I51" s="146" t="s">
        <v>178</v>
      </c>
      <c r="J51" s="145">
        <v>218</v>
      </c>
    </row>
    <row r="52" spans="1:10">
      <c r="A52" s="144"/>
      <c r="B52" s="142"/>
      <c r="C52" s="142"/>
      <c r="D52" s="143"/>
      <c r="E52" s="142"/>
      <c r="F52" s="140"/>
      <c r="G52" s="141" t="s">
        <v>43</v>
      </c>
      <c r="H52" s="141" t="s">
        <v>43</v>
      </c>
      <c r="I52" s="140" t="s">
        <v>178</v>
      </c>
      <c r="J52" s="140"/>
    </row>
    <row r="53" spans="1:10">
      <c r="A53" s="139"/>
      <c r="B53" s="136"/>
      <c r="C53" s="138"/>
      <c r="D53" s="137" t="s">
        <v>206</v>
      </c>
      <c r="E53" s="136" t="s">
        <v>176</v>
      </c>
      <c r="F53" s="135"/>
      <c r="G53" s="135"/>
      <c r="H53" s="135"/>
      <c r="I53" s="156">
        <v>37073</v>
      </c>
      <c r="J53" s="135">
        <v>120093</v>
      </c>
    </row>
    <row r="54" spans="1:10">
      <c r="A54" s="287"/>
      <c r="B54" s="288"/>
      <c r="C54" s="288"/>
      <c r="D54" s="288"/>
      <c r="E54" s="288"/>
      <c r="F54" s="288"/>
      <c r="G54" s="288"/>
      <c r="H54" s="288"/>
      <c r="I54" s="288"/>
      <c r="J54" s="289"/>
    </row>
    <row r="55" spans="1:10">
      <c r="A55" s="284" t="s">
        <v>205</v>
      </c>
      <c r="B55" s="285"/>
      <c r="C55" s="285"/>
      <c r="D55" s="285"/>
      <c r="E55" s="285"/>
      <c r="F55" s="285"/>
      <c r="G55" s="285"/>
      <c r="H55" s="285"/>
      <c r="I55" s="285"/>
      <c r="J55" s="286"/>
    </row>
    <row r="56" spans="1:10">
      <c r="A56" s="290" t="s">
        <v>204</v>
      </c>
      <c r="B56" s="291"/>
      <c r="C56" s="291"/>
      <c r="D56" s="291"/>
      <c r="E56" s="291"/>
      <c r="F56" s="291"/>
      <c r="G56" s="291"/>
      <c r="H56" s="291"/>
      <c r="I56" s="291"/>
      <c r="J56" s="292"/>
    </row>
    <row r="57" spans="1:10" ht="23.25">
      <c r="A57" s="152" t="s">
        <v>203</v>
      </c>
      <c r="B57" s="150" t="s">
        <v>202</v>
      </c>
      <c r="C57" s="150" t="s">
        <v>201</v>
      </c>
      <c r="D57" s="151" t="s">
        <v>117</v>
      </c>
      <c r="E57" s="150" t="s">
        <v>182</v>
      </c>
      <c r="F57" s="149">
        <v>30.6</v>
      </c>
      <c r="G57" s="148">
        <v>25202</v>
      </c>
      <c r="H57" s="148">
        <v>16957</v>
      </c>
      <c r="I57" s="155" t="s">
        <v>178</v>
      </c>
      <c r="J57" s="145">
        <v>771181</v>
      </c>
    </row>
    <row r="58" spans="1:10">
      <c r="A58" s="144"/>
      <c r="B58" s="142"/>
      <c r="C58" s="142"/>
      <c r="D58" s="143"/>
      <c r="E58" s="142"/>
      <c r="F58" s="140"/>
      <c r="G58" s="141" t="s">
        <v>43</v>
      </c>
      <c r="H58" s="141" t="s">
        <v>43</v>
      </c>
      <c r="I58" s="140" t="s">
        <v>178</v>
      </c>
      <c r="J58" s="140"/>
    </row>
    <row r="59" spans="1:10">
      <c r="A59" s="296" t="s">
        <v>200</v>
      </c>
      <c r="B59" s="297"/>
      <c r="C59" s="297"/>
      <c r="D59" s="297"/>
      <c r="E59" s="297"/>
      <c r="F59" s="297"/>
      <c r="G59" s="297"/>
      <c r="H59" s="297"/>
      <c r="I59" s="297"/>
      <c r="J59" s="298"/>
    </row>
    <row r="60" spans="1:10" ht="25.5">
      <c r="A60" s="152" t="s">
        <v>199</v>
      </c>
      <c r="B60" s="150" t="s">
        <v>198</v>
      </c>
      <c r="C60" s="150" t="s">
        <v>197</v>
      </c>
      <c r="D60" s="151" t="s">
        <v>94</v>
      </c>
      <c r="E60" s="150" t="s">
        <v>182</v>
      </c>
      <c r="F60" s="154">
        <v>13</v>
      </c>
      <c r="G60" s="148">
        <v>5787</v>
      </c>
      <c r="H60" s="148">
        <v>5039</v>
      </c>
      <c r="I60" s="153" t="s">
        <v>178</v>
      </c>
      <c r="J60" s="145">
        <v>75231</v>
      </c>
    </row>
    <row r="61" spans="1:10">
      <c r="A61" s="144"/>
      <c r="B61" s="142"/>
      <c r="C61" s="142"/>
      <c r="D61" s="143"/>
      <c r="E61" s="142"/>
      <c r="F61" s="140"/>
      <c r="G61" s="141" t="s">
        <v>43</v>
      </c>
      <c r="H61" s="141" t="s">
        <v>43</v>
      </c>
      <c r="I61" s="140" t="s">
        <v>178</v>
      </c>
      <c r="J61" s="140"/>
    </row>
    <row r="62" spans="1:10" ht="23.25">
      <c r="A62" s="152" t="s">
        <v>196</v>
      </c>
      <c r="B62" s="150" t="s">
        <v>195</v>
      </c>
      <c r="C62" s="150" t="s">
        <v>194</v>
      </c>
      <c r="D62" s="151" t="s">
        <v>121</v>
      </c>
      <c r="E62" s="150" t="s">
        <v>193</v>
      </c>
      <c r="F62" s="149">
        <v>7.5</v>
      </c>
      <c r="G62" s="148">
        <v>7006</v>
      </c>
      <c r="H62" s="148">
        <v>6920</v>
      </c>
      <c r="I62" s="153" t="s">
        <v>178</v>
      </c>
      <c r="J62" s="145">
        <v>52545</v>
      </c>
    </row>
    <row r="63" spans="1:10">
      <c r="A63" s="144"/>
      <c r="B63" s="142"/>
      <c r="C63" s="142"/>
      <c r="D63" s="143"/>
      <c r="E63" s="142"/>
      <c r="F63" s="140"/>
      <c r="G63" s="141" t="s">
        <v>43</v>
      </c>
      <c r="H63" s="141" t="s">
        <v>43</v>
      </c>
      <c r="I63" s="140" t="s">
        <v>178</v>
      </c>
      <c r="J63" s="140"/>
    </row>
    <row r="64" spans="1:10">
      <c r="A64" s="293" t="s">
        <v>192</v>
      </c>
      <c r="B64" s="294"/>
      <c r="C64" s="294"/>
      <c r="D64" s="294"/>
      <c r="E64" s="294"/>
      <c r="F64" s="294"/>
      <c r="G64" s="294"/>
      <c r="H64" s="294"/>
      <c r="I64" s="294"/>
      <c r="J64" s="295"/>
    </row>
    <row r="65" spans="1:10" ht="25.5">
      <c r="A65" s="152" t="s">
        <v>191</v>
      </c>
      <c r="B65" s="150" t="s">
        <v>190</v>
      </c>
      <c r="C65" s="150" t="s">
        <v>189</v>
      </c>
      <c r="D65" s="151" t="s">
        <v>87</v>
      </c>
      <c r="E65" s="150" t="s">
        <v>182</v>
      </c>
      <c r="F65" s="149">
        <v>3.77</v>
      </c>
      <c r="G65" s="148">
        <v>6082</v>
      </c>
      <c r="H65" s="148">
        <v>5304</v>
      </c>
      <c r="I65" s="146" t="s">
        <v>178</v>
      </c>
      <c r="J65" s="145">
        <v>22929</v>
      </c>
    </row>
    <row r="66" spans="1:10">
      <c r="A66" s="144"/>
      <c r="B66" s="142"/>
      <c r="C66" s="142"/>
      <c r="D66" s="143"/>
      <c r="E66" s="142"/>
      <c r="F66" s="140"/>
      <c r="G66" s="141" t="s">
        <v>43</v>
      </c>
      <c r="H66" s="141" t="s">
        <v>43</v>
      </c>
      <c r="I66" s="140" t="s">
        <v>178</v>
      </c>
      <c r="J66" s="140"/>
    </row>
    <row r="67" spans="1:10" ht="25.5">
      <c r="A67" s="152" t="s">
        <v>188</v>
      </c>
      <c r="B67" s="150" t="s">
        <v>187</v>
      </c>
      <c r="C67" s="150" t="s">
        <v>186</v>
      </c>
      <c r="D67" s="151" t="s">
        <v>91</v>
      </c>
      <c r="E67" s="150" t="s">
        <v>182</v>
      </c>
      <c r="F67" s="149">
        <v>1.17</v>
      </c>
      <c r="G67" s="148">
        <v>6037</v>
      </c>
      <c r="H67" s="148">
        <v>5269</v>
      </c>
      <c r="I67" s="146" t="s">
        <v>178</v>
      </c>
      <c r="J67" s="145">
        <v>7063</v>
      </c>
    </row>
    <row r="68" spans="1:10">
      <c r="A68" s="144"/>
      <c r="B68" s="142"/>
      <c r="C68" s="142"/>
      <c r="D68" s="143"/>
      <c r="E68" s="142"/>
      <c r="F68" s="140"/>
      <c r="G68" s="141" t="s">
        <v>43</v>
      </c>
      <c r="H68" s="141" t="s">
        <v>43</v>
      </c>
      <c r="I68" s="140" t="s">
        <v>178</v>
      </c>
      <c r="J68" s="140"/>
    </row>
    <row r="69" spans="1:10" ht="23.25">
      <c r="A69" s="152" t="s">
        <v>185</v>
      </c>
      <c r="B69" s="150" t="s">
        <v>184</v>
      </c>
      <c r="C69" s="150" t="s">
        <v>183</v>
      </c>
      <c r="D69" s="151" t="s">
        <v>97</v>
      </c>
      <c r="E69" s="150" t="s">
        <v>182</v>
      </c>
      <c r="F69" s="149">
        <v>2.0099999999999998</v>
      </c>
      <c r="G69" s="148">
        <v>40</v>
      </c>
      <c r="H69" s="148">
        <v>40</v>
      </c>
      <c r="I69" s="146" t="s">
        <v>178</v>
      </c>
      <c r="J69" s="145">
        <v>80</v>
      </c>
    </row>
    <row r="70" spans="1:10">
      <c r="A70" s="144"/>
      <c r="B70" s="142"/>
      <c r="C70" s="142"/>
      <c r="D70" s="143"/>
      <c r="E70" s="142"/>
      <c r="F70" s="140"/>
      <c r="G70" s="141" t="s">
        <v>43</v>
      </c>
      <c r="H70" s="141" t="s">
        <v>43</v>
      </c>
      <c r="I70" s="140" t="s">
        <v>178</v>
      </c>
      <c r="J70" s="140"/>
    </row>
    <row r="71" spans="1:10" ht="23.25">
      <c r="A71" s="152" t="s">
        <v>181</v>
      </c>
      <c r="B71" s="150" t="s">
        <v>180</v>
      </c>
      <c r="C71" s="150" t="s">
        <v>179</v>
      </c>
      <c r="D71" s="151" t="s">
        <v>65</v>
      </c>
      <c r="E71" s="150" t="s">
        <v>66</v>
      </c>
      <c r="F71" s="149">
        <v>7.2</v>
      </c>
      <c r="G71" s="148">
        <v>0</v>
      </c>
      <c r="H71" s="147" t="s">
        <v>178</v>
      </c>
      <c r="I71" s="146" t="s">
        <v>178</v>
      </c>
      <c r="J71" s="145" t="s">
        <v>178</v>
      </c>
    </row>
    <row r="72" spans="1:10">
      <c r="A72" s="144"/>
      <c r="B72" s="142"/>
      <c r="C72" s="142"/>
      <c r="D72" s="143"/>
      <c r="E72" s="142"/>
      <c r="F72" s="140"/>
      <c r="G72" s="141" t="s">
        <v>43</v>
      </c>
      <c r="H72" s="141" t="s">
        <v>43</v>
      </c>
      <c r="I72" s="140" t="s">
        <v>178</v>
      </c>
      <c r="J72" s="140"/>
    </row>
    <row r="73" spans="1:10">
      <c r="A73" s="139"/>
      <c r="B73" s="136"/>
      <c r="C73" s="138"/>
      <c r="D73" s="137" t="s">
        <v>177</v>
      </c>
      <c r="E73" s="136" t="s">
        <v>176</v>
      </c>
      <c r="F73" s="135"/>
      <c r="G73" s="135"/>
      <c r="H73" s="135"/>
      <c r="I73" s="135" t="s">
        <v>43</v>
      </c>
      <c r="J73" s="135">
        <v>929030</v>
      </c>
    </row>
    <row r="74" spans="1:10">
      <c r="A74" s="287"/>
      <c r="B74" s="288"/>
      <c r="C74" s="288"/>
      <c r="D74" s="288"/>
      <c r="E74" s="288"/>
      <c r="F74" s="288"/>
      <c r="G74" s="288"/>
      <c r="H74" s="288"/>
      <c r="I74" s="288"/>
      <c r="J74" s="289"/>
    </row>
  </sheetData>
  <mergeCells count="30">
    <mergeCell ref="A64:J64"/>
    <mergeCell ref="A74:J74"/>
    <mergeCell ref="A30:J30"/>
    <mergeCell ref="A32:J32"/>
    <mergeCell ref="A37:J37"/>
    <mergeCell ref="A40:J40"/>
    <mergeCell ref="A54:J54"/>
    <mergeCell ref="A55:J55"/>
    <mergeCell ref="A59:J59"/>
    <mergeCell ref="A14:J14"/>
    <mergeCell ref="A15:J15"/>
    <mergeCell ref="A24:J24"/>
    <mergeCell ref="A25:J25"/>
    <mergeCell ref="A56:J56"/>
    <mergeCell ref="A29:J29"/>
    <mergeCell ref="J11:J12"/>
    <mergeCell ref="D7:H7"/>
    <mergeCell ref="D2:H2"/>
    <mergeCell ref="G3:J3"/>
    <mergeCell ref="A4:J4"/>
    <mergeCell ref="G5:J5"/>
    <mergeCell ref="D6:H6"/>
    <mergeCell ref="D8:H8"/>
    <mergeCell ref="A10:I10"/>
    <mergeCell ref="A11:A12"/>
    <mergeCell ref="B11:B12"/>
    <mergeCell ref="C11:C12"/>
    <mergeCell ref="D11:D12"/>
    <mergeCell ref="E11:E12"/>
    <mergeCell ref="F11:F12"/>
  </mergeCells>
  <pageMargins left="0.59" right="0.59" top="0.79" bottom="0.79" header="0.51" footer="0.51"/>
  <pageSetup paperSize="9" scale="90" fitToHeight="10000" orientation="landscape" horizontalDpi="300" verticalDpi="300"/>
  <headerFooter>
    <oddHeader>&amp;L&amp;"Times New Roman,Обычный"Программный комплекс АВС (редакция 2025.3)&amp;C&amp;"Times New Roman,Обычный"&amp;P&amp;R&amp;"Times New Roman,Обычный"709260</oddHeader>
    <oddFooter>&amp;C&amp;"Times New Roman,Обычный"Страниц -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3"/>
  <sheetViews>
    <sheetView showGridLines="0" workbookViewId="0">
      <selection activeCell="F7" sqref="F7"/>
    </sheetView>
  </sheetViews>
  <sheetFormatPr defaultRowHeight="12.75" outlineLevelRow="2" outlineLevelCol="1"/>
  <cols>
    <col min="1" max="1" width="7.83203125" customWidth="1"/>
    <col min="2" max="2" width="60.83203125" customWidth="1"/>
    <col min="3" max="4" width="25.83203125" customWidth="1"/>
    <col min="5" max="5" width="30.83203125" hidden="1" customWidth="1" outlineLevel="1"/>
    <col min="6" max="6" width="9.33203125" collapsed="1"/>
  </cols>
  <sheetData>
    <row r="1" spans="1:8">
      <c r="D1" s="206" t="s">
        <v>335</v>
      </c>
    </row>
    <row r="4" spans="1:8">
      <c r="D4" s="206" t="s">
        <v>334</v>
      </c>
    </row>
    <row r="5" spans="1:8" s="1" customFormat="1">
      <c r="A5" s="2"/>
      <c r="B5" s="205"/>
      <c r="C5" s="205"/>
      <c r="D5" s="205"/>
      <c r="E5" s="4"/>
      <c r="F5" s="2"/>
      <c r="G5" s="2"/>
      <c r="H5" s="2"/>
    </row>
    <row r="6" spans="1:8" s="1" customFormat="1" ht="15.75">
      <c r="A6" s="204"/>
      <c r="B6" s="302" t="s">
        <v>333</v>
      </c>
      <c r="C6" s="302"/>
      <c r="D6" s="302"/>
      <c r="E6" s="204"/>
      <c r="F6" s="2"/>
      <c r="G6" s="2"/>
      <c r="H6" s="2"/>
    </row>
    <row r="7" spans="1:8" s="1" customFormat="1" ht="15">
      <c r="A7" s="3" t="s">
        <v>270</v>
      </c>
      <c r="B7" s="303" t="s">
        <v>340</v>
      </c>
      <c r="C7" s="303"/>
      <c r="D7" s="303"/>
      <c r="E7" s="4"/>
      <c r="F7" s="2"/>
      <c r="G7" s="2"/>
      <c r="H7" s="2"/>
    </row>
    <row r="8" spans="1:8" s="1" customFormat="1" ht="15">
      <c r="A8" s="3" t="s">
        <v>332</v>
      </c>
      <c r="B8" s="304" t="s">
        <v>269</v>
      </c>
      <c r="C8" s="304"/>
      <c r="D8" s="304"/>
      <c r="E8" s="203"/>
      <c r="F8" s="2"/>
      <c r="G8" s="2"/>
      <c r="H8" s="2"/>
    </row>
    <row r="9" spans="1:8" s="1" customFormat="1">
      <c r="A9" s="202"/>
      <c r="B9" s="305"/>
      <c r="C9" s="305"/>
      <c r="D9" s="305"/>
      <c r="E9" s="305"/>
      <c r="F9" s="2"/>
      <c r="G9" s="2"/>
      <c r="H9" s="2"/>
    </row>
    <row r="10" spans="1:8" s="15" customFormat="1" ht="25.5" customHeight="1">
      <c r="A10" s="201" t="s">
        <v>331</v>
      </c>
      <c r="B10" s="16" t="s">
        <v>330</v>
      </c>
      <c r="C10" s="16" t="s">
        <v>329</v>
      </c>
      <c r="D10" s="16" t="s">
        <v>24</v>
      </c>
      <c r="E10" s="16" t="s">
        <v>328</v>
      </c>
      <c r="F10" s="200"/>
      <c r="G10" s="200"/>
      <c r="H10" s="200"/>
    </row>
    <row r="11" spans="1:8" s="198" customFormat="1">
      <c r="A11" s="18">
        <v>1</v>
      </c>
      <c r="B11" s="19">
        <v>2</v>
      </c>
      <c r="C11" s="19">
        <v>3</v>
      </c>
      <c r="D11" s="19">
        <v>4</v>
      </c>
      <c r="E11" s="19">
        <v>5</v>
      </c>
      <c r="F11" s="199"/>
      <c r="G11" s="199"/>
      <c r="H11" s="199"/>
    </row>
    <row r="12" spans="1:8" s="198" customFormat="1" ht="2.25" customHeight="1">
      <c r="A12" s="306"/>
      <c r="B12" s="306"/>
      <c r="C12" s="306"/>
      <c r="D12" s="306"/>
    </row>
    <row r="13" spans="1:8" s="1" customFormat="1" ht="15.75" customHeight="1">
      <c r="A13" s="307" t="s">
        <v>38</v>
      </c>
      <c r="B13" s="308"/>
      <c r="C13" s="308"/>
      <c r="D13" s="309"/>
      <c r="E13" s="197"/>
      <c r="F13" s="2"/>
      <c r="G13" s="2"/>
      <c r="H13" s="2"/>
    </row>
    <row r="14" spans="1:8" s="20" customFormat="1" ht="15.75">
      <c r="A14" s="196" t="s">
        <v>39</v>
      </c>
      <c r="B14" s="195" t="s">
        <v>327</v>
      </c>
      <c r="C14" s="194" t="s">
        <v>296</v>
      </c>
      <c r="D14" s="193" t="s">
        <v>98</v>
      </c>
      <c r="E14" s="192" t="s">
        <v>98</v>
      </c>
    </row>
    <row r="15" spans="1:8" s="187" customFormat="1" ht="24" hidden="1" outlineLevel="2">
      <c r="A15" s="191"/>
      <c r="B15" s="190" t="s">
        <v>47</v>
      </c>
      <c r="C15" s="189" t="s">
        <v>48</v>
      </c>
      <c r="D15" s="189" t="s">
        <v>326</v>
      </c>
      <c r="E15" s="188" t="s">
        <v>325</v>
      </c>
    </row>
    <row r="16" spans="1:8" s="187" customFormat="1" hidden="1" outlineLevel="2">
      <c r="A16" s="191"/>
      <c r="B16" s="190" t="s">
        <v>51</v>
      </c>
      <c r="C16" s="189" t="s">
        <v>244</v>
      </c>
      <c r="D16" s="189" t="s">
        <v>321</v>
      </c>
      <c r="E16" s="188" t="s">
        <v>320</v>
      </c>
    </row>
    <row r="17" spans="1:5" s="187" customFormat="1" ht="25.5" hidden="1" outlineLevel="2">
      <c r="A17" s="191"/>
      <c r="B17" s="190" t="s">
        <v>324</v>
      </c>
      <c r="C17" s="189" t="s">
        <v>55</v>
      </c>
      <c r="D17" s="189" t="s">
        <v>323</v>
      </c>
      <c r="E17" s="188" t="s">
        <v>322</v>
      </c>
    </row>
    <row r="18" spans="1:5" s="187" customFormat="1" ht="24" hidden="1" outlineLevel="2">
      <c r="A18" s="191"/>
      <c r="B18" s="190" t="s">
        <v>58</v>
      </c>
      <c r="C18" s="189" t="s">
        <v>55</v>
      </c>
      <c r="D18" s="189" t="s">
        <v>323</v>
      </c>
      <c r="E18" s="188" t="s">
        <v>322</v>
      </c>
    </row>
    <row r="19" spans="1:5" s="187" customFormat="1" ht="24" hidden="1" outlineLevel="2">
      <c r="A19" s="191"/>
      <c r="B19" s="190" t="s">
        <v>61</v>
      </c>
      <c r="C19" s="189" t="s">
        <v>55</v>
      </c>
      <c r="D19" s="189" t="s">
        <v>321</v>
      </c>
      <c r="E19" s="188" t="s">
        <v>320</v>
      </c>
    </row>
    <row r="20" spans="1:5" s="187" customFormat="1" hidden="1" outlineLevel="2">
      <c r="A20" s="191"/>
      <c r="B20" s="190" t="s">
        <v>65</v>
      </c>
      <c r="C20" s="189" t="s">
        <v>66</v>
      </c>
      <c r="D20" s="189" t="s">
        <v>319</v>
      </c>
      <c r="E20" s="188" t="s">
        <v>318</v>
      </c>
    </row>
    <row r="21" spans="1:5" s="20" customFormat="1" ht="25.5" collapsed="1">
      <c r="A21" s="196" t="s">
        <v>67</v>
      </c>
      <c r="B21" s="195" t="s">
        <v>317</v>
      </c>
      <c r="C21" s="194" t="s">
        <v>316</v>
      </c>
      <c r="D21" s="193" t="s">
        <v>209</v>
      </c>
      <c r="E21" s="192" t="s">
        <v>209</v>
      </c>
    </row>
    <row r="22" spans="1:5" s="187" customFormat="1" ht="24" hidden="1" outlineLevel="2">
      <c r="A22" s="191"/>
      <c r="B22" s="190" t="s">
        <v>74</v>
      </c>
      <c r="C22" s="189" t="s">
        <v>48</v>
      </c>
      <c r="D22" s="189" t="s">
        <v>315</v>
      </c>
      <c r="E22" s="188" t="s">
        <v>314</v>
      </c>
    </row>
    <row r="23" spans="1:5" s="187" customFormat="1" hidden="1" outlineLevel="2">
      <c r="A23" s="191"/>
      <c r="B23" s="190" t="s">
        <v>51</v>
      </c>
      <c r="C23" s="189" t="s">
        <v>244</v>
      </c>
      <c r="D23" s="189" t="s">
        <v>313</v>
      </c>
      <c r="E23" s="188" t="s">
        <v>312</v>
      </c>
    </row>
    <row r="24" spans="1:5" s="187" customFormat="1" hidden="1" outlineLevel="2">
      <c r="A24" s="191"/>
      <c r="B24" s="190" t="s">
        <v>78</v>
      </c>
      <c r="C24" s="189" t="s">
        <v>55</v>
      </c>
      <c r="D24" s="189" t="s">
        <v>311</v>
      </c>
      <c r="E24" s="188" t="s">
        <v>310</v>
      </c>
    </row>
    <row r="25" spans="1:5" s="187" customFormat="1" ht="25.5" hidden="1" outlineLevel="2">
      <c r="A25" s="191"/>
      <c r="B25" s="190" t="s">
        <v>309</v>
      </c>
      <c r="C25" s="189" t="s">
        <v>55</v>
      </c>
      <c r="D25" s="189" t="s">
        <v>308</v>
      </c>
      <c r="E25" s="188" t="s">
        <v>307</v>
      </c>
    </row>
    <row r="26" spans="1:5" s="187" customFormat="1" hidden="1" outlineLevel="2">
      <c r="A26" s="191"/>
      <c r="B26" s="190" t="s">
        <v>84</v>
      </c>
      <c r="C26" s="189" t="s">
        <v>55</v>
      </c>
      <c r="D26" s="189" t="s">
        <v>306</v>
      </c>
      <c r="E26" s="188" t="s">
        <v>305</v>
      </c>
    </row>
    <row r="27" spans="1:5" s="187" customFormat="1" ht="24" hidden="1" outlineLevel="2">
      <c r="A27" s="191"/>
      <c r="B27" s="190" t="s">
        <v>87</v>
      </c>
      <c r="C27" s="189" t="s">
        <v>282</v>
      </c>
      <c r="D27" s="189" t="s">
        <v>304</v>
      </c>
      <c r="E27" s="188" t="s">
        <v>303</v>
      </c>
    </row>
    <row r="28" spans="1:5" s="187" customFormat="1" ht="24" hidden="1" outlineLevel="2">
      <c r="A28" s="191"/>
      <c r="B28" s="190" t="s">
        <v>91</v>
      </c>
      <c r="C28" s="189" t="s">
        <v>282</v>
      </c>
      <c r="D28" s="189" t="s">
        <v>302</v>
      </c>
      <c r="E28" s="188" t="s">
        <v>301</v>
      </c>
    </row>
    <row r="29" spans="1:5" s="187" customFormat="1" ht="24" hidden="1" outlineLevel="2">
      <c r="A29" s="191"/>
      <c r="B29" s="190" t="s">
        <v>94</v>
      </c>
      <c r="C29" s="189" t="s">
        <v>282</v>
      </c>
      <c r="D29" s="189" t="s">
        <v>209</v>
      </c>
      <c r="E29" s="188" t="s">
        <v>300</v>
      </c>
    </row>
    <row r="30" spans="1:5" s="187" customFormat="1" ht="13.5" hidden="1" outlineLevel="2">
      <c r="A30" s="191"/>
      <c r="B30" s="190" t="s">
        <v>97</v>
      </c>
      <c r="C30" s="189" t="s">
        <v>282</v>
      </c>
      <c r="D30" s="189" t="s">
        <v>299</v>
      </c>
      <c r="E30" s="188" t="s">
        <v>298</v>
      </c>
    </row>
    <row r="31" spans="1:5" s="20" customFormat="1" ht="15.75" collapsed="1">
      <c r="A31" s="196" t="s">
        <v>98</v>
      </c>
      <c r="B31" s="195" t="s">
        <v>297</v>
      </c>
      <c r="C31" s="194" t="s">
        <v>296</v>
      </c>
      <c r="D31" s="193" t="s">
        <v>295</v>
      </c>
      <c r="E31" s="192" t="s">
        <v>295</v>
      </c>
    </row>
    <row r="32" spans="1:5" s="187" customFormat="1" ht="24" hidden="1" outlineLevel="2">
      <c r="A32" s="191"/>
      <c r="B32" s="190" t="s">
        <v>104</v>
      </c>
      <c r="C32" s="189" t="s">
        <v>48</v>
      </c>
      <c r="D32" s="189" t="s">
        <v>294</v>
      </c>
      <c r="E32" s="188" t="s">
        <v>293</v>
      </c>
    </row>
    <row r="33" spans="1:8" s="187" customFormat="1" hidden="1" outlineLevel="2">
      <c r="A33" s="191"/>
      <c r="B33" s="190" t="s">
        <v>51</v>
      </c>
      <c r="C33" s="189" t="s">
        <v>244</v>
      </c>
      <c r="D33" s="189" t="s">
        <v>292</v>
      </c>
      <c r="E33" s="188" t="s">
        <v>291</v>
      </c>
    </row>
    <row r="34" spans="1:8" s="187" customFormat="1" ht="24" hidden="1" outlineLevel="2">
      <c r="A34" s="191"/>
      <c r="B34" s="190" t="s">
        <v>108</v>
      </c>
      <c r="C34" s="189" t="s">
        <v>55</v>
      </c>
      <c r="D34" s="189" t="s">
        <v>290</v>
      </c>
      <c r="E34" s="188" t="s">
        <v>289</v>
      </c>
    </row>
    <row r="35" spans="1:8" s="187" customFormat="1" hidden="1" outlineLevel="2">
      <c r="A35" s="191"/>
      <c r="B35" s="190" t="s">
        <v>111</v>
      </c>
      <c r="C35" s="189" t="s">
        <v>55</v>
      </c>
      <c r="D35" s="189" t="s">
        <v>288</v>
      </c>
      <c r="E35" s="188" t="s">
        <v>287</v>
      </c>
    </row>
    <row r="36" spans="1:8" s="187" customFormat="1" hidden="1" outlineLevel="2">
      <c r="A36" s="191"/>
      <c r="B36" s="190" t="s">
        <v>114</v>
      </c>
      <c r="C36" s="189" t="s">
        <v>55</v>
      </c>
      <c r="D36" s="189" t="s">
        <v>286</v>
      </c>
      <c r="E36" s="188" t="s">
        <v>285</v>
      </c>
    </row>
    <row r="37" spans="1:8" s="187" customFormat="1" ht="13.5" hidden="1" outlineLevel="2">
      <c r="A37" s="191"/>
      <c r="B37" s="190" t="s">
        <v>117</v>
      </c>
      <c r="C37" s="189" t="s">
        <v>282</v>
      </c>
      <c r="D37" s="189" t="s">
        <v>284</v>
      </c>
      <c r="E37" s="188" t="s">
        <v>283</v>
      </c>
    </row>
    <row r="38" spans="1:8" s="187" customFormat="1" ht="13.5" hidden="1" outlineLevel="2">
      <c r="A38" s="191"/>
      <c r="B38" s="190" t="s">
        <v>97</v>
      </c>
      <c r="C38" s="189" t="s">
        <v>282</v>
      </c>
      <c r="D38" s="189" t="s">
        <v>281</v>
      </c>
      <c r="E38" s="188" t="s">
        <v>280</v>
      </c>
    </row>
    <row r="39" spans="1:8" s="187" customFormat="1" ht="13.5" hidden="1" outlineLevel="2">
      <c r="A39" s="191"/>
      <c r="B39" s="190" t="s">
        <v>121</v>
      </c>
      <c r="C39" s="189" t="s">
        <v>279</v>
      </c>
      <c r="D39" s="189" t="s">
        <v>278</v>
      </c>
      <c r="E39" s="188" t="s">
        <v>277</v>
      </c>
    </row>
    <row r="40" spans="1:8" s="1" customFormat="1" ht="2.1" customHeight="1" collapsed="1">
      <c r="A40" s="299"/>
      <c r="B40" s="300"/>
      <c r="C40" s="300"/>
      <c r="D40" s="300"/>
      <c r="E40" s="301"/>
      <c r="F40" s="2"/>
      <c r="G40" s="2"/>
      <c r="H40" s="2"/>
    </row>
    <row r="43" spans="1:8" s="186" customFormat="1">
      <c r="B43" s="186" t="s">
        <v>276</v>
      </c>
    </row>
  </sheetData>
  <mergeCells count="7">
    <mergeCell ref="A40:E40"/>
    <mergeCell ref="B6:D6"/>
    <mergeCell ref="B7:D7"/>
    <mergeCell ref="B8:D8"/>
    <mergeCell ref="B9:E9"/>
    <mergeCell ref="A12:D12"/>
    <mergeCell ref="A13:D13"/>
  </mergeCells>
  <printOptions horizontalCentered="1"/>
  <pageMargins left="0.39" right="0.39" top="0.59" bottom="0.59" header="0.39" footer="0.39"/>
  <pageSetup paperSize="9" fitToHeight="10000" orientation="landscape" horizontalDpi="300" verticalDpi="300" r:id="rId1"/>
  <headerFooter>
    <oddHeader>&amp;L&amp;9Программный комплекс АВС (редакция 2025.3)&amp;C&amp;P&amp;R709260</oddHeader>
    <oddFooter>&amp;CСтраниц -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..._ССР</vt:lpstr>
      <vt:lpstr>310925_ЛС</vt:lpstr>
      <vt:lpstr>rs_abc</vt:lpstr>
      <vt:lpstr>310925_ДВ</vt:lpstr>
      <vt:lpstr>Excel_BuiltIn_Print_Titles_1</vt:lpstr>
      <vt:lpstr>'310925_ДВ'!Заголовки_для_печати</vt:lpstr>
      <vt:lpstr>'310925_ЛС'!Заголовки_для_печати</vt:lpstr>
      <vt:lpstr>rs_abc!Заголовки_для_печати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inspekt</cp:lastModifiedBy>
  <cp:lastPrinted>2026-10-14T12:59:51Z</cp:lastPrinted>
  <dcterms:created xsi:type="dcterms:W3CDTF">2008-02-04T05:03:13Z</dcterms:created>
  <dcterms:modified xsi:type="dcterms:W3CDTF">2026-10-14T13:00:19Z</dcterms:modified>
</cp:coreProperties>
</file>