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65" windowWidth="15480" windowHeight="8010" activeTab="1"/>
  </bookViews>
  <sheets>
    <sheet name="приложения №1" sheetId="2" r:id="rId1"/>
    <sheet name="приложения №2" sheetId="3" r:id="rId2"/>
  </sheets>
  <definedNames>
    <definedName name="_xlnm.Print_Area" localSheetId="0">'приложения №1'!$A$1:$G$19</definedName>
    <definedName name="_xlnm.Print_Area" localSheetId="1">'приложения №2'!$A$1:$I$58</definedName>
  </definedNames>
  <calcPr calcId="124519"/>
</workbook>
</file>

<file path=xl/calcChain.xml><?xml version="1.0" encoding="utf-8"?>
<calcChain xmlns="http://schemas.openxmlformats.org/spreadsheetml/2006/main">
  <c r="G51" i="3"/>
  <c r="K19"/>
  <c r="K21"/>
  <c r="K22"/>
  <c r="K24"/>
  <c r="K25"/>
  <c r="K27"/>
  <c r="K28"/>
  <c r="K30"/>
  <c r="K31"/>
  <c r="K33"/>
  <c r="K34"/>
  <c r="K36"/>
  <c r="K37"/>
  <c r="K39"/>
  <c r="K40"/>
  <c r="K42"/>
  <c r="K43"/>
  <c r="K45"/>
  <c r="K46"/>
  <c r="K48"/>
  <c r="K49"/>
  <c r="K16"/>
  <c r="K13"/>
  <c r="K18"/>
  <c r="K15"/>
  <c r="K12"/>
  <c r="G17"/>
  <c r="K17" s="1"/>
  <c r="G11" i="2" l="1"/>
  <c r="L11" s="1"/>
  <c r="G12"/>
  <c r="L12" s="1"/>
  <c r="G10"/>
  <c r="L10" s="1"/>
  <c r="G41" i="3" l="1"/>
  <c r="K41" s="1"/>
  <c r="G47" l="1"/>
  <c r="K47" s="1"/>
  <c r="G44"/>
  <c r="K44" s="1"/>
  <c r="G38"/>
  <c r="K38" s="1"/>
  <c r="G35"/>
  <c r="K35" s="1"/>
  <c r="G32"/>
  <c r="K32" s="1"/>
  <c r="G29"/>
  <c r="K29" s="1"/>
  <c r="G26"/>
  <c r="K26" s="1"/>
  <c r="G23"/>
  <c r="K23" s="1"/>
  <c r="G20"/>
  <c r="K20" s="1"/>
  <c r="G14"/>
  <c r="G50"/>
  <c r="K50" s="1"/>
  <c r="K14" l="1"/>
  <c r="K51"/>
  <c r="M52" s="1"/>
  <c r="G13" i="2"/>
  <c r="L13" s="1"/>
  <c r="M51" i="3" s="1"/>
  <c r="M53" l="1"/>
</calcChain>
</file>

<file path=xl/sharedStrings.xml><?xml version="1.0" encoding="utf-8"?>
<sst xmlns="http://schemas.openxmlformats.org/spreadsheetml/2006/main" count="111" uniqueCount="71">
  <si>
    <t>№</t>
  </si>
  <si>
    <t>Итого:</t>
  </si>
  <si>
    <t>индексы</t>
  </si>
  <si>
    <t>срок подписки</t>
  </si>
  <si>
    <t>кол-во экз.</t>
  </si>
  <si>
    <t>Подписная сумма</t>
  </si>
  <si>
    <t xml:space="preserve">                                                       </t>
  </si>
  <si>
    <t>З А К А З</t>
  </si>
  <si>
    <t xml:space="preserve">Приложение №1 к Договору                                                                     </t>
  </si>
  <si>
    <t>Найменование издании облагающиеся  НДС</t>
  </si>
  <si>
    <t>ГУ «Актюбинская областная территориальная инспекция КГИ в АПК МСХ РК»</t>
  </si>
  <si>
    <t xml:space="preserve">Ақтөбе  </t>
  </si>
  <si>
    <t>Казахстанская Правда</t>
  </si>
  <si>
    <t>Е-mail: Aktobe_d-otu@minagri.gov.kz</t>
  </si>
  <si>
    <t xml:space="preserve">Приложение №2  к Договору                                                                     </t>
  </si>
  <si>
    <t>(по райтеринспекциям)</t>
  </si>
  <si>
    <t>п/п</t>
  </si>
  <si>
    <t>Найменования райтеринспекции</t>
  </si>
  <si>
    <t>индекс</t>
  </si>
  <si>
    <t>Кол-во</t>
  </si>
  <si>
    <t>Адрес</t>
  </si>
  <si>
    <t>Айтекебииская РТИ КГИ в АПК МСХ РК</t>
  </si>
  <si>
    <t>Алгинская РТИ КГИ в АПК МСХ РК</t>
  </si>
  <si>
    <t>Байганинская РТИ КГИ в АПК МСХ РК</t>
  </si>
  <si>
    <t>Иргизская РТИ КГИ в АПК МСХ РК</t>
  </si>
  <si>
    <t>Каргалинская РТИ КГИ в АПК МСХ РК</t>
  </si>
  <si>
    <t>Кобдинская РТИ КГИ в АПК МСХ РК</t>
  </si>
  <si>
    <t>Мартукская РТИ КГИ в АПК МСХ РК</t>
  </si>
  <si>
    <t>Казахстан.правда</t>
  </si>
  <si>
    <t>Ақтюбин.вестник</t>
  </si>
  <si>
    <t>Мугалжарская РТИ КГИ в АПК МСХ РК</t>
  </si>
  <si>
    <t>Темирская РТИ КГИ в АПК МСХ РК</t>
  </si>
  <si>
    <t>Уилская РТИ КГИ в АПК МСХ РК</t>
  </si>
  <si>
    <t>Хромтауская РТИ КГИ в АПК МСХ РК</t>
  </si>
  <si>
    <t>Шалкарская РТИ КГИ в АПК МСХ РК</t>
  </si>
  <si>
    <t>Актюбинская ГТИ КГИ в АПК МСХ РК</t>
  </si>
  <si>
    <t xml:space="preserve">Актюбинский вестник </t>
  </si>
  <si>
    <t>ВСЕГО:</t>
  </si>
  <si>
    <t xml:space="preserve">          </t>
  </si>
  <si>
    <t xml:space="preserve">  </t>
  </si>
  <si>
    <t>Найменовиздания</t>
  </si>
  <si>
    <t>ИТОГО:</t>
  </si>
  <si>
    <t>Издания облагающиеся НДС</t>
  </si>
  <si>
    <t>Издания необлагающиеся НДС</t>
  </si>
  <si>
    <t xml:space="preserve"> </t>
  </si>
  <si>
    <t xml:space="preserve">030006  ул.Смагулова 11а, тел: 25-37-76    </t>
  </si>
  <si>
    <t>030400 Актюбинская обл., Иргизский р-н, с.Иргиз, ул.Барысбаева,1</t>
  </si>
  <si>
    <t>030700 Актюбинская  обл.,            Мугалжарский район, г.Кандыагач, ул.А.Калиева 14</t>
  </si>
  <si>
    <t xml:space="preserve"> 030006   г.Актобе, ул.Смагулова 11 А</t>
  </si>
  <si>
    <t>030200 Актюбинская обл., г.Алга, ул.Сейфуллина,17</t>
  </si>
  <si>
    <t>031000 Актюбинская обл., Кобдинский р-н, пос. Кобда,ул.Астана 31 "А"</t>
  </si>
  <si>
    <t>030800 Актюбинская обл. Темирский р-н, \п.г.т. Шубаркудук,  ул. Желтоксан,4</t>
  </si>
  <si>
    <t>031100 Актюбинская обл., Хромтауский р-н, г.Хромтау,               ул.Шиловского,6</t>
  </si>
  <si>
    <t xml:space="preserve">030900 Актюбинская обл., Уилский р-н, с. Ойыл, ул. Жолмурзаева,  дом 18   </t>
  </si>
  <si>
    <t>030600 Актюбинская обл, Мартукский р-н,с.Мартукский сельский округ,  ул.Байтурсынова,д.63 С</t>
  </si>
  <si>
    <t>031200 Актюбинская обл., Шалкарский р-н, г.Шалкар,             ул.Е.Котибарулы, 70</t>
  </si>
  <si>
    <t>Ақтөбе</t>
  </si>
  <si>
    <t>EGEMEN QAZAQSTAN</t>
  </si>
  <si>
    <t xml:space="preserve"> 8(7132)25-37-76, 87014758480, e-mail: Aktobe_d-oti@minagri.gov.kz, nurziya080382@mail.ru</t>
  </si>
  <si>
    <t xml:space="preserve">  87014758480, e-mail: nurziya080382@mail.ru</t>
  </si>
  <si>
    <t>030300  Актюбинская обл., Байганинский р-н, с/о Караулкельди, улица Д.Конаев, дом 36</t>
  </si>
  <si>
    <t>030500 Актюбинская обл., Каргалинский р-н, с.Бадамша, ул.Пацаева 11Б (3 этаж)</t>
  </si>
  <si>
    <t xml:space="preserve">Руководитель инспекции:                                                  Сагиров Д.Ж.                                   
</t>
  </si>
  <si>
    <t xml:space="preserve">Руководитель инспекции:                                                                       Сагиров Д.Ж.         </t>
  </si>
  <si>
    <t>Заместитель директора  АО «Казпочта»                            Мустафин Е.Ж.</t>
  </si>
  <si>
    <t>Заместитель директора АО «Казпочта»                                            Мустафин Е.Ж.</t>
  </si>
  <si>
    <t>030100 Актюбинская обл, с.о.Комсомольский,с.Т.Жургенов, ул.Т.Жургенов,д.61</t>
  </si>
  <si>
    <t>_________ от   "      " _______  2026 года</t>
  </si>
  <si>
    <t>подписных изданий на 2027 год первое полугодие (с января 2027года)</t>
  </si>
  <si>
    <t>___________ от "      "  ________________  2026года</t>
  </si>
  <si>
    <t>подписных изданий на 2026год  первое полугодие (с января 2027года)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</si>
</sst>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7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36">
    <xf numFmtId="0" fontId="0" fillId="0" borderId="0" xfId="0"/>
    <xf numFmtId="0" fontId="2" fillId="0" borderId="0" xfId="1" applyFont="1"/>
    <xf numFmtId="0" fontId="4" fillId="0" borderId="0" xfId="0" applyFont="1"/>
    <xf numFmtId="0" fontId="3" fillId="0" borderId="0" xfId="1" applyFont="1"/>
    <xf numFmtId="0" fontId="3" fillId="0" borderId="0" xfId="1" applyFont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/>
    <xf numFmtId="0" fontId="3" fillId="0" borderId="0" xfId="1" applyFont="1" applyBorder="1"/>
    <xf numFmtId="0" fontId="7" fillId="0" borderId="0" xfId="0" applyFont="1"/>
    <xf numFmtId="0" fontId="0" fillId="0" borderId="0" xfId="0"/>
    <xf numFmtId="0" fontId="8" fillId="0" borderId="0" xfId="0" applyFont="1" applyBorder="1"/>
    <xf numFmtId="0" fontId="9" fillId="0" borderId="0" xfId="0" applyFont="1" applyBorder="1"/>
    <xf numFmtId="0" fontId="6" fillId="2" borderId="0" xfId="2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/>
    </xf>
    <xf numFmtId="0" fontId="10" fillId="0" borderId="0" xfId="0" applyFont="1"/>
    <xf numFmtId="2" fontId="0" fillId="0" borderId="0" xfId="0" applyNumberFormat="1"/>
    <xf numFmtId="0" fontId="2" fillId="2" borderId="2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/>
    </xf>
    <xf numFmtId="0" fontId="2" fillId="2" borderId="30" xfId="0" applyFont="1" applyFill="1" applyBorder="1" applyAlignment="1">
      <alignment horizontal="center" vertical="center" wrapText="1"/>
    </xf>
    <xf numFmtId="2" fontId="6" fillId="2" borderId="19" xfId="0" applyNumberFormat="1" applyFont="1" applyFill="1" applyBorder="1" applyAlignment="1">
      <alignment horizontal="center" vertical="center" wrapText="1"/>
    </xf>
    <xf numFmtId="0" fontId="14" fillId="0" borderId="0" xfId="0" applyFont="1" applyBorder="1"/>
    <xf numFmtId="0" fontId="15" fillId="0" borderId="0" xfId="0" applyFont="1"/>
    <xf numFmtId="2" fontId="2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/>
    <xf numFmtId="0" fontId="16" fillId="2" borderId="0" xfId="0" applyFont="1" applyFill="1" applyBorder="1"/>
    <xf numFmtId="0" fontId="12" fillId="2" borderId="0" xfId="0" applyFont="1" applyFill="1" applyBorder="1" applyAlignment="1">
      <alignment horizontal="center"/>
    </xf>
    <xf numFmtId="2" fontId="12" fillId="2" borderId="0" xfId="0" applyNumberFormat="1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2" fontId="12" fillId="2" borderId="0" xfId="0" applyNumberFormat="1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5" fillId="2" borderId="0" xfId="1" applyFont="1" applyFill="1" applyBorder="1" applyAlignment="1">
      <alignment horizontal="left"/>
    </xf>
    <xf numFmtId="0" fontId="5" fillId="2" borderId="0" xfId="1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5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/>
    </xf>
    <xf numFmtId="0" fontId="2" fillId="2" borderId="5" xfId="0" applyFont="1" applyFill="1" applyBorder="1" applyAlignment="1">
      <alignment horizontal="center" vertical="center" wrapText="1"/>
    </xf>
    <xf numFmtId="2" fontId="2" fillId="2" borderId="23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24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2" fontId="2" fillId="2" borderId="25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2" fontId="6" fillId="2" borderId="17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2" fontId="6" fillId="2" borderId="18" xfId="0" applyNumberFormat="1" applyFont="1" applyFill="1" applyBorder="1" applyAlignment="1">
      <alignment horizontal="center" vertical="center" wrapText="1"/>
    </xf>
    <xf numFmtId="2" fontId="6" fillId="2" borderId="16" xfId="0" applyNumberFormat="1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 vertical="center" wrapText="1"/>
    </xf>
    <xf numFmtId="2" fontId="2" fillId="2" borderId="32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top" wrapText="1"/>
    </xf>
    <xf numFmtId="2" fontId="2" fillId="2" borderId="10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7" fillId="0" borderId="0" xfId="0" applyFont="1"/>
    <xf numFmtId="0" fontId="18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6" fillId="0" borderId="0" xfId="0" applyFont="1"/>
    <xf numFmtId="2" fontId="12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3" xfId="1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3" fillId="2" borderId="1" xfId="0" applyFont="1" applyFill="1" applyBorder="1"/>
    <xf numFmtId="0" fontId="3" fillId="2" borderId="1" xfId="2" applyFont="1" applyFill="1" applyBorder="1" applyAlignment="1">
      <alignment horizontal="center" wrapText="1"/>
    </xf>
    <xf numFmtId="2" fontId="3" fillId="2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3" fillId="2" borderId="24" xfId="0" applyNumberFormat="1" applyFont="1" applyFill="1" applyBorder="1" applyAlignment="1">
      <alignment horizontal="center" vertical="center" wrapText="1"/>
    </xf>
    <xf numFmtId="0" fontId="21" fillId="3" borderId="2" xfId="0" applyFont="1" applyFill="1" applyBorder="1"/>
    <xf numFmtId="0" fontId="22" fillId="3" borderId="2" xfId="0" applyFont="1" applyFill="1" applyBorder="1"/>
    <xf numFmtId="0" fontId="5" fillId="3" borderId="1" xfId="2" applyFont="1" applyFill="1" applyBorder="1" applyAlignment="1">
      <alignment horizontal="center" vertical="top" wrapText="1"/>
    </xf>
    <xf numFmtId="2" fontId="5" fillId="3" borderId="1" xfId="2" applyNumberFormat="1" applyFont="1" applyFill="1" applyBorder="1" applyAlignment="1">
      <alignment horizontal="center" vertical="top" wrapText="1"/>
    </xf>
    <xf numFmtId="2" fontId="8" fillId="0" borderId="0" xfId="0" applyNumberFormat="1" applyFont="1"/>
    <xf numFmtId="0" fontId="23" fillId="2" borderId="5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2" fontId="0" fillId="2" borderId="0" xfId="0" applyNumberFormat="1" applyFill="1"/>
    <xf numFmtId="0" fontId="19" fillId="2" borderId="1" xfId="0" applyFont="1" applyFill="1" applyBorder="1" applyAlignment="1">
      <alignment horizontal="center" vertical="center" wrapText="1"/>
    </xf>
    <xf numFmtId="2" fontId="6" fillId="2" borderId="16" xfId="0" applyNumberFormat="1" applyFont="1" applyFill="1" applyBorder="1" applyAlignment="1">
      <alignment horizontal="center"/>
    </xf>
    <xf numFmtId="2" fontId="6" fillId="2" borderId="3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2" borderId="0" xfId="0" applyFill="1"/>
    <xf numFmtId="0" fontId="11" fillId="2" borderId="0" xfId="0" applyFont="1" applyFill="1" applyBorder="1" applyAlignment="1">
      <alignment vertical="top"/>
    </xf>
    <xf numFmtId="2" fontId="11" fillId="2" borderId="0" xfId="0" applyNumberFormat="1" applyFont="1" applyFill="1" applyAlignment="1">
      <alignment horizontal="center"/>
    </xf>
    <xf numFmtId="0" fontId="5" fillId="2" borderId="0" xfId="0" applyFont="1" applyFill="1" applyBorder="1" applyAlignment="1">
      <alignment horizontal="left" vertical="center"/>
    </xf>
    <xf numFmtId="0" fontId="5" fillId="3" borderId="26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2" fontId="11" fillId="3" borderId="28" xfId="0" applyNumberFormat="1" applyFont="1" applyFill="1" applyBorder="1" applyAlignment="1">
      <alignment horizontal="center" vertical="center"/>
    </xf>
    <xf numFmtId="2" fontId="11" fillId="3" borderId="27" xfId="0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left"/>
    </xf>
    <xf numFmtId="0" fontId="11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center"/>
    </xf>
    <xf numFmtId="0" fontId="4" fillId="0" borderId="41" xfId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left" vertical="center"/>
    </xf>
    <xf numFmtId="0" fontId="2" fillId="2" borderId="3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2 2" xfId="2"/>
    <cellStyle name="Обычный 2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workbookViewId="0">
      <selection sqref="A1:G19"/>
    </sheetView>
  </sheetViews>
  <sheetFormatPr defaultRowHeight="15"/>
  <cols>
    <col min="1" max="1" width="3.28515625" customWidth="1"/>
    <col min="2" max="2" width="7.5703125" customWidth="1"/>
    <col min="3" max="3" width="27.5703125" customWidth="1"/>
    <col min="4" max="4" width="8.85546875" customWidth="1"/>
    <col min="5" max="5" width="6" customWidth="1"/>
    <col min="6" max="6" width="13.42578125" customWidth="1"/>
    <col min="7" max="7" width="16" customWidth="1"/>
    <col min="8" max="8" width="10.42578125" customWidth="1"/>
    <col min="9" max="9" width="11.85546875" customWidth="1"/>
    <col min="11" max="11" width="16" customWidth="1"/>
    <col min="12" max="12" width="10.42578125" bestFit="1" customWidth="1"/>
  </cols>
  <sheetData>
    <row r="1" spans="1:12" ht="15.75">
      <c r="A1" s="10"/>
      <c r="B1" s="4" t="s">
        <v>6</v>
      </c>
      <c r="C1" s="5"/>
      <c r="D1" s="6"/>
      <c r="E1" s="6"/>
      <c r="F1" s="10"/>
      <c r="G1" s="10"/>
    </row>
    <row r="2" spans="1:12" s="59" customFormat="1" ht="15" customHeight="1">
      <c r="B2" s="60" t="s">
        <v>8</v>
      </c>
      <c r="D2" s="60" t="s">
        <v>67</v>
      </c>
      <c r="E2" s="60"/>
      <c r="F2" s="60"/>
    </row>
    <row r="3" spans="1:12" s="59" customFormat="1" ht="15" customHeight="1">
      <c r="B3" s="60"/>
      <c r="D3" s="60"/>
      <c r="E3" s="60"/>
      <c r="F3" s="60"/>
    </row>
    <row r="4" spans="1:12" s="59" customFormat="1" ht="15.75">
      <c r="B4" s="3"/>
      <c r="C4" s="3"/>
      <c r="D4" s="7" t="s">
        <v>7</v>
      </c>
      <c r="E4" s="7"/>
      <c r="F4" s="3"/>
    </row>
    <row r="5" spans="1:12" s="59" customFormat="1" ht="15" customHeight="1">
      <c r="B5" s="3" t="s">
        <v>68</v>
      </c>
      <c r="C5" s="3"/>
      <c r="D5" s="3"/>
      <c r="E5" s="3"/>
    </row>
    <row r="6" spans="1:12" s="59" customFormat="1" ht="15.75">
      <c r="A6" s="103" t="s">
        <v>10</v>
      </c>
      <c r="B6" s="103"/>
      <c r="C6" s="103"/>
      <c r="D6" s="103"/>
      <c r="E6" s="103"/>
      <c r="F6" s="103"/>
      <c r="G6" s="103"/>
    </row>
    <row r="7" spans="1:12" s="59" customFormat="1" ht="15.75">
      <c r="B7" s="3"/>
      <c r="C7" s="61" t="s">
        <v>45</v>
      </c>
      <c r="D7" s="3"/>
      <c r="E7" s="3"/>
      <c r="F7" s="61" t="s">
        <v>13</v>
      </c>
      <c r="G7" s="62"/>
    </row>
    <row r="8" spans="1:12" ht="15.75">
      <c r="A8" s="58"/>
      <c r="B8" s="102" t="s">
        <v>59</v>
      </c>
      <c r="C8" s="102"/>
      <c r="D8" s="102"/>
      <c r="E8" s="102"/>
      <c r="F8" s="102"/>
      <c r="G8" s="102"/>
      <c r="H8" s="58"/>
    </row>
    <row r="9" spans="1:12" ht="48" thickBot="1">
      <c r="A9" s="66" t="s">
        <v>0</v>
      </c>
      <c r="B9" s="67" t="s">
        <v>2</v>
      </c>
      <c r="C9" s="68" t="s">
        <v>9</v>
      </c>
      <c r="D9" s="68" t="s">
        <v>3</v>
      </c>
      <c r="E9" s="68" t="s">
        <v>4</v>
      </c>
      <c r="F9" s="69" t="s">
        <v>42</v>
      </c>
      <c r="G9" s="69" t="s">
        <v>5</v>
      </c>
    </row>
    <row r="10" spans="1:12" s="91" customFormat="1" ht="15.75">
      <c r="A10" s="70">
        <v>1</v>
      </c>
      <c r="B10" s="90">
        <v>15392</v>
      </c>
      <c r="C10" s="81" t="s">
        <v>57</v>
      </c>
      <c r="D10" s="71">
        <v>6</v>
      </c>
      <c r="E10" s="71">
        <v>1</v>
      </c>
      <c r="F10" s="72">
        <v>30293.58</v>
      </c>
      <c r="G10" s="72">
        <f>F10</f>
        <v>30293.58</v>
      </c>
      <c r="L10" s="86">
        <f>G10/112*100</f>
        <v>27047.839285714286</v>
      </c>
    </row>
    <row r="11" spans="1:12" ht="15.75">
      <c r="A11" s="70">
        <v>2</v>
      </c>
      <c r="B11" s="73">
        <v>66420</v>
      </c>
      <c r="C11" s="57" t="s">
        <v>11</v>
      </c>
      <c r="D11" s="71">
        <v>6</v>
      </c>
      <c r="E11" s="71">
        <v>1</v>
      </c>
      <c r="F11" s="74">
        <v>13452.8</v>
      </c>
      <c r="G11" s="72">
        <f t="shared" ref="G11:G12" si="0">F11</f>
        <v>13452.8</v>
      </c>
      <c r="L11" s="16">
        <f>G11/112*100</f>
        <v>12011.428571428571</v>
      </c>
    </row>
    <row r="12" spans="1:12" ht="15.75">
      <c r="A12" s="70">
        <v>3</v>
      </c>
      <c r="B12" s="57">
        <v>15356</v>
      </c>
      <c r="C12" s="57" t="s">
        <v>12</v>
      </c>
      <c r="D12" s="71">
        <v>6</v>
      </c>
      <c r="E12" s="71">
        <v>1</v>
      </c>
      <c r="F12" s="72">
        <v>30293.58</v>
      </c>
      <c r="G12" s="72">
        <f t="shared" si="0"/>
        <v>30293.58</v>
      </c>
      <c r="L12" s="16">
        <f>G12/112*100</f>
        <v>27047.839285714286</v>
      </c>
    </row>
    <row r="13" spans="1:12" ht="15.75">
      <c r="A13" s="75"/>
      <c r="B13" s="75"/>
      <c r="C13" s="76" t="s">
        <v>1</v>
      </c>
      <c r="D13" s="75"/>
      <c r="E13" s="75"/>
      <c r="F13" s="77"/>
      <c r="G13" s="78">
        <f>SUM(G10:G12)</f>
        <v>74039.960000000006</v>
      </c>
      <c r="L13" s="79">
        <f>G13/112*100</f>
        <v>66107.107142857145</v>
      </c>
    </row>
    <row r="14" spans="1:12" s="10" customFormat="1">
      <c r="A14" s="11"/>
      <c r="B14" s="11"/>
      <c r="C14" s="12"/>
      <c r="D14" s="11"/>
      <c r="E14" s="11"/>
      <c r="F14" s="13"/>
      <c r="G14" s="14"/>
    </row>
    <row r="15" spans="1:12" s="10" customFormat="1" ht="15.75">
      <c r="A15" s="22"/>
      <c r="B15" s="99"/>
      <c r="C15" s="99"/>
      <c r="D15" s="99"/>
      <c r="E15" s="99"/>
      <c r="F15" s="99"/>
      <c r="G15" s="99"/>
      <c r="H15" s="23"/>
      <c r="I15" s="23"/>
      <c r="J15" s="10" t="s">
        <v>44</v>
      </c>
    </row>
    <row r="16" spans="1:12" ht="15.75" customHeight="1">
      <c r="B16" s="100" t="s">
        <v>62</v>
      </c>
      <c r="C16" s="100"/>
      <c r="D16" s="100"/>
      <c r="E16" s="100"/>
      <c r="F16" s="100"/>
      <c r="G16" s="100"/>
      <c r="H16" s="92"/>
      <c r="I16" s="92"/>
      <c r="J16" s="92"/>
      <c r="K16" s="92"/>
    </row>
    <row r="17" spans="2:11" s="10" customFormat="1" ht="55.5" customHeight="1">
      <c r="B17" s="94" t="s">
        <v>39</v>
      </c>
      <c r="C17" s="94"/>
      <c r="D17" s="94"/>
      <c r="E17" s="94"/>
      <c r="F17" s="94"/>
      <c r="G17" s="94"/>
      <c r="H17" s="19"/>
      <c r="I17" s="19"/>
      <c r="J17" s="19"/>
      <c r="K17" s="25"/>
    </row>
    <row r="18" spans="2:11" s="10" customFormat="1" ht="15.75">
      <c r="B18" s="101" t="s">
        <v>64</v>
      </c>
      <c r="C18" s="101"/>
      <c r="D18" s="101"/>
      <c r="E18" s="101"/>
      <c r="F18" s="101"/>
      <c r="G18" s="101"/>
      <c r="H18" s="19"/>
      <c r="I18" s="19"/>
      <c r="J18" s="19"/>
      <c r="K18" s="19"/>
    </row>
    <row r="19" spans="2:11" ht="18.75" customHeight="1">
      <c r="B19" s="19"/>
      <c r="C19" s="26"/>
      <c r="D19" s="26"/>
      <c r="E19" s="26"/>
      <c r="F19" s="26"/>
      <c r="G19" s="26"/>
      <c r="H19" s="26"/>
      <c r="I19" s="26"/>
      <c r="J19" s="26"/>
      <c r="K19" s="25"/>
    </row>
    <row r="20" spans="2:11" ht="15.75" hidden="1">
      <c r="B20" s="15"/>
      <c r="C20" s="15"/>
      <c r="D20" s="15"/>
      <c r="E20" s="15"/>
      <c r="F20" s="15"/>
      <c r="G20" s="15"/>
      <c r="H20" s="15"/>
      <c r="I20" s="15"/>
      <c r="J20" s="15"/>
      <c r="K20" s="15"/>
    </row>
    <row r="21" spans="2:11" ht="8.25" hidden="1" customHeight="1"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2:11" ht="15.75" hidden="1">
      <c r="B22" s="15"/>
      <c r="C22" s="15"/>
      <c r="D22" s="15"/>
      <c r="E22" s="15"/>
      <c r="F22" s="15"/>
      <c r="G22" s="15"/>
      <c r="H22" s="15"/>
      <c r="I22" s="15"/>
      <c r="J22" s="15"/>
      <c r="K22" s="15"/>
    </row>
    <row r="23" spans="2:11" ht="15.75">
      <c r="B23" s="2"/>
      <c r="C23" s="15"/>
      <c r="D23" s="15"/>
      <c r="E23" s="15"/>
      <c r="F23" s="15"/>
      <c r="G23" s="15"/>
      <c r="H23" s="15"/>
      <c r="I23" s="15"/>
      <c r="J23" s="15"/>
      <c r="K23" s="15"/>
    </row>
    <row r="24" spans="2:11" ht="15.75">
      <c r="B24" s="2"/>
      <c r="C24" s="2"/>
      <c r="D24" s="3"/>
      <c r="E24" s="3"/>
      <c r="F24" s="8"/>
      <c r="G24" s="1"/>
    </row>
    <row r="25" spans="2:11" ht="12" customHeight="1">
      <c r="B25" s="2"/>
      <c r="C25" s="10"/>
      <c r="D25" s="10"/>
      <c r="E25" s="10"/>
      <c r="F25" s="10"/>
      <c r="G25" s="9"/>
    </row>
    <row r="26" spans="2:11" ht="15" customHeight="1">
      <c r="B26" s="2"/>
      <c r="C26" s="16"/>
      <c r="D26" s="10"/>
      <c r="E26" s="10"/>
      <c r="F26" s="10"/>
      <c r="G26" s="9"/>
    </row>
    <row r="27" spans="2:11" ht="26.25" customHeight="1">
      <c r="B27" s="2"/>
    </row>
    <row r="28" spans="2:11">
      <c r="B28" s="10"/>
    </row>
  </sheetData>
  <mergeCells count="5">
    <mergeCell ref="B15:G15"/>
    <mergeCell ref="B16:G16"/>
    <mergeCell ref="B18:G18"/>
    <mergeCell ref="B8:G8"/>
    <mergeCell ref="A6:G6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58"/>
  <sheetViews>
    <sheetView tabSelected="1" view="pageBreakPreview" topLeftCell="A43" zoomScaleSheetLayoutView="100" workbookViewId="0">
      <selection activeCell="M44" sqref="M44"/>
    </sheetView>
  </sheetViews>
  <sheetFormatPr defaultColWidth="9.140625" defaultRowHeight="15"/>
  <cols>
    <col min="1" max="1" width="3.28515625" style="29" customWidth="1"/>
    <col min="2" max="2" width="16.85546875" style="29" customWidth="1"/>
    <col min="3" max="3" width="8" style="29" customWidth="1"/>
    <col min="4" max="5" width="9.140625" style="29"/>
    <col min="6" max="6" width="6.5703125" style="29" customWidth="1"/>
    <col min="7" max="7" width="14.140625" style="29" customWidth="1"/>
    <col min="8" max="8" width="9.7109375" style="29" customWidth="1"/>
    <col min="9" max="9" width="24.7109375" style="29" customWidth="1"/>
    <col min="10" max="10" width="9.42578125" style="29" bestFit="1" customWidth="1"/>
    <col min="11" max="12" width="9.5703125" style="29" bestFit="1" customWidth="1"/>
    <col min="13" max="13" width="14" style="29" customWidth="1"/>
    <col min="14" max="16384" width="9.140625" style="29"/>
  </cols>
  <sheetData>
    <row r="1" spans="1:13">
      <c r="A1" s="31"/>
      <c r="B1" s="31"/>
      <c r="C1" s="31"/>
      <c r="D1" s="31"/>
      <c r="E1" s="31"/>
      <c r="F1" s="31"/>
      <c r="G1" s="31"/>
      <c r="H1" s="31"/>
      <c r="I1" s="31"/>
    </row>
    <row r="2" spans="1:13" ht="15.75">
      <c r="A2" s="31"/>
      <c r="B2" s="32" t="s">
        <v>6</v>
      </c>
      <c r="C2" s="33"/>
      <c r="D2" s="34"/>
      <c r="E2" s="34"/>
      <c r="F2" s="34"/>
      <c r="G2" s="34"/>
      <c r="H2" s="31"/>
      <c r="I2" s="31"/>
    </row>
    <row r="3" spans="1:13" ht="15.75">
      <c r="A3" s="31"/>
      <c r="B3" s="35" t="s">
        <v>14</v>
      </c>
      <c r="C3" s="31"/>
      <c r="E3" s="35" t="s">
        <v>69</v>
      </c>
      <c r="F3" s="35"/>
      <c r="G3" s="35"/>
      <c r="H3" s="35"/>
      <c r="I3" s="31"/>
    </row>
    <row r="4" spans="1:13" ht="15.75">
      <c r="A4" s="31"/>
      <c r="B4" s="35"/>
      <c r="C4" s="31"/>
      <c r="D4" s="35"/>
      <c r="E4" s="35"/>
      <c r="F4" s="35"/>
      <c r="G4" s="35"/>
      <c r="H4" s="35"/>
      <c r="I4" s="31"/>
    </row>
    <row r="5" spans="1:13" ht="15.75">
      <c r="A5" s="31"/>
      <c r="B5" s="32"/>
      <c r="C5" s="32"/>
      <c r="D5" s="34" t="s">
        <v>7</v>
      </c>
      <c r="E5" s="34"/>
      <c r="F5" s="34"/>
      <c r="G5" s="34"/>
      <c r="H5" s="32"/>
      <c r="I5" s="31"/>
    </row>
    <row r="6" spans="1:13" ht="15.75">
      <c r="A6" s="31"/>
      <c r="B6" s="32" t="s">
        <v>70</v>
      </c>
      <c r="C6" s="32"/>
      <c r="D6" s="32"/>
      <c r="E6" s="32"/>
      <c r="F6" s="32"/>
      <c r="G6" s="32"/>
      <c r="H6" s="31"/>
      <c r="I6" s="31"/>
    </row>
    <row r="7" spans="1:13" ht="15.75">
      <c r="A7" s="31"/>
      <c r="B7" s="36" t="s">
        <v>10</v>
      </c>
      <c r="C7" s="32"/>
      <c r="D7" s="32"/>
      <c r="E7" s="32"/>
      <c r="F7" s="32"/>
      <c r="G7" s="32"/>
      <c r="H7" s="31"/>
      <c r="I7" s="31"/>
    </row>
    <row r="8" spans="1:13">
      <c r="A8" s="31"/>
      <c r="B8" s="31"/>
      <c r="C8" s="31"/>
      <c r="D8" s="37" t="s">
        <v>15</v>
      </c>
      <c r="E8" s="37"/>
      <c r="F8" s="37"/>
      <c r="G8" s="37"/>
      <c r="H8" s="37"/>
      <c r="I8" s="31"/>
    </row>
    <row r="9" spans="1:13" ht="15.75" thickBot="1">
      <c r="A9" s="31"/>
      <c r="B9" s="130" t="s">
        <v>58</v>
      </c>
      <c r="C9" s="130"/>
      <c r="D9" s="130"/>
      <c r="E9" s="130"/>
      <c r="F9" s="130"/>
      <c r="G9" s="130"/>
      <c r="H9" s="130"/>
      <c r="I9" s="130"/>
    </row>
    <row r="10" spans="1:13" ht="35.25" customHeight="1">
      <c r="A10" s="134" t="s">
        <v>16</v>
      </c>
      <c r="B10" s="106" t="s">
        <v>17</v>
      </c>
      <c r="C10" s="106" t="s">
        <v>18</v>
      </c>
      <c r="D10" s="106" t="s">
        <v>40</v>
      </c>
      <c r="E10" s="125" t="s">
        <v>3</v>
      </c>
      <c r="F10" s="106" t="s">
        <v>19</v>
      </c>
      <c r="G10" s="125" t="s">
        <v>42</v>
      </c>
      <c r="H10" s="125" t="s">
        <v>43</v>
      </c>
      <c r="I10" s="127" t="s">
        <v>20</v>
      </c>
    </row>
    <row r="11" spans="1:13" ht="33.75" customHeight="1" thickBot="1">
      <c r="A11" s="135"/>
      <c r="B11" s="121"/>
      <c r="C11" s="121"/>
      <c r="D11" s="121"/>
      <c r="E11" s="126"/>
      <c r="F11" s="121"/>
      <c r="G11" s="126"/>
      <c r="H11" s="126"/>
      <c r="I11" s="128"/>
    </row>
    <row r="12" spans="1:13" ht="27" customHeight="1">
      <c r="A12" s="104">
        <v>1</v>
      </c>
      <c r="B12" s="106" t="s">
        <v>21</v>
      </c>
      <c r="C12" s="38">
        <v>15392</v>
      </c>
      <c r="D12" s="80" t="s">
        <v>57</v>
      </c>
      <c r="E12" s="38">
        <v>6</v>
      </c>
      <c r="F12" s="38">
        <v>1</v>
      </c>
      <c r="G12" s="39">
        <v>22488.66</v>
      </c>
      <c r="H12" s="39"/>
      <c r="I12" s="123" t="s">
        <v>66</v>
      </c>
      <c r="K12" s="86">
        <f>G12/112*100</f>
        <v>20079.160714285714</v>
      </c>
      <c r="M12" s="30"/>
    </row>
    <row r="13" spans="1:13">
      <c r="A13" s="105"/>
      <c r="B13" s="107"/>
      <c r="C13" s="87">
        <v>66420</v>
      </c>
      <c r="D13" s="40" t="s">
        <v>56</v>
      </c>
      <c r="E13" s="40">
        <v>6</v>
      </c>
      <c r="F13" s="40">
        <v>1</v>
      </c>
      <c r="G13" s="41">
        <v>10216.32</v>
      </c>
      <c r="H13" s="41"/>
      <c r="I13" s="118"/>
      <c r="K13" s="86">
        <f t="shared" ref="K13:K14" si="0">G13/112*100</f>
        <v>9121.7142857142862</v>
      </c>
    </row>
    <row r="14" spans="1:13" ht="15.75" thickBot="1">
      <c r="A14" s="44"/>
      <c r="B14" s="84" t="s">
        <v>41</v>
      </c>
      <c r="C14" s="45"/>
      <c r="D14" s="45"/>
      <c r="E14" s="45"/>
      <c r="F14" s="45"/>
      <c r="G14" s="46">
        <f>SUM(G12:G13)</f>
        <v>32704.98</v>
      </c>
      <c r="H14" s="46"/>
      <c r="I14" s="124"/>
      <c r="K14" s="86">
        <f t="shared" si="0"/>
        <v>29200.875000000004</v>
      </c>
    </row>
    <row r="15" spans="1:13" ht="21">
      <c r="A15" s="104">
        <v>2</v>
      </c>
      <c r="B15" s="106" t="s">
        <v>22</v>
      </c>
      <c r="C15" s="38">
        <v>15392</v>
      </c>
      <c r="D15" s="80" t="s">
        <v>57</v>
      </c>
      <c r="E15" s="38">
        <v>6</v>
      </c>
      <c r="F15" s="38">
        <v>1</v>
      </c>
      <c r="G15" s="53">
        <v>30293.58</v>
      </c>
      <c r="H15" s="39"/>
      <c r="I15" s="123" t="s">
        <v>49</v>
      </c>
      <c r="K15" s="86">
        <f>G15/112*100</f>
        <v>27047.839285714286</v>
      </c>
      <c r="L15" s="24"/>
    </row>
    <row r="16" spans="1:13">
      <c r="A16" s="105"/>
      <c r="B16" s="107"/>
      <c r="C16" s="87">
        <v>66420</v>
      </c>
      <c r="D16" s="40" t="s">
        <v>56</v>
      </c>
      <c r="E16" s="40">
        <v>6</v>
      </c>
      <c r="F16" s="40">
        <v>1</v>
      </c>
      <c r="G16" s="41">
        <v>13452.8</v>
      </c>
      <c r="H16" s="41"/>
      <c r="I16" s="118"/>
      <c r="K16" s="86">
        <f t="shared" ref="K16:K17" si="1">G16/112*100</f>
        <v>12011.428571428571</v>
      </c>
    </row>
    <row r="17" spans="1:11" ht="15.75" thickBot="1">
      <c r="A17" s="47"/>
      <c r="B17" s="84" t="s">
        <v>41</v>
      </c>
      <c r="C17" s="84"/>
      <c r="D17" s="84"/>
      <c r="E17" s="84"/>
      <c r="F17" s="84"/>
      <c r="G17" s="49">
        <f>SUM(G15:G16)</f>
        <v>43746.380000000005</v>
      </c>
      <c r="H17" s="48"/>
      <c r="I17" s="129"/>
      <c r="K17" s="86">
        <f t="shared" si="1"/>
        <v>39059.267857142862</v>
      </c>
    </row>
    <row r="18" spans="1:11" ht="28.5" customHeight="1">
      <c r="A18" s="104">
        <v>3</v>
      </c>
      <c r="B18" s="106" t="s">
        <v>23</v>
      </c>
      <c r="C18" s="38">
        <v>15392</v>
      </c>
      <c r="D18" s="80" t="s">
        <v>57</v>
      </c>
      <c r="E18" s="38">
        <v>6</v>
      </c>
      <c r="F18" s="38">
        <v>1</v>
      </c>
      <c r="G18" s="39">
        <v>22488.66</v>
      </c>
      <c r="H18" s="39"/>
      <c r="I18" s="123" t="s">
        <v>60</v>
      </c>
      <c r="K18" s="86">
        <f t="shared" ref="K18:K51" si="2">G18/112*100</f>
        <v>20079.160714285714</v>
      </c>
    </row>
    <row r="19" spans="1:11">
      <c r="A19" s="105"/>
      <c r="B19" s="107"/>
      <c r="C19" s="87">
        <v>66420</v>
      </c>
      <c r="D19" s="40" t="s">
        <v>56</v>
      </c>
      <c r="E19" s="40">
        <v>6</v>
      </c>
      <c r="F19" s="40">
        <v>1</v>
      </c>
      <c r="G19" s="41">
        <v>10216.32</v>
      </c>
      <c r="H19" s="41"/>
      <c r="I19" s="118"/>
      <c r="K19" s="86">
        <f t="shared" si="2"/>
        <v>9121.7142857142862</v>
      </c>
    </row>
    <row r="20" spans="1:11" ht="15.75" thickBot="1">
      <c r="A20" s="45"/>
      <c r="B20" s="84" t="s">
        <v>41</v>
      </c>
      <c r="C20" s="45"/>
      <c r="D20" s="45"/>
      <c r="E20" s="45"/>
      <c r="F20" s="45"/>
      <c r="G20" s="49">
        <f>SUM(G18:G19)</f>
        <v>32704.98</v>
      </c>
      <c r="H20" s="49"/>
      <c r="I20" s="129"/>
      <c r="K20" s="86">
        <f t="shared" si="2"/>
        <v>29200.875000000004</v>
      </c>
    </row>
    <row r="21" spans="1:11" ht="25.5" customHeight="1">
      <c r="A21" s="104">
        <v>4</v>
      </c>
      <c r="B21" s="106" t="s">
        <v>24</v>
      </c>
      <c r="C21" s="38">
        <v>15392</v>
      </c>
      <c r="D21" s="80" t="s">
        <v>57</v>
      </c>
      <c r="E21" s="38">
        <v>6</v>
      </c>
      <c r="F21" s="38">
        <v>1</v>
      </c>
      <c r="G21" s="39">
        <v>22488.66</v>
      </c>
      <c r="H21" s="39"/>
      <c r="I21" s="123" t="s">
        <v>46</v>
      </c>
      <c r="K21" s="86">
        <f t="shared" si="2"/>
        <v>20079.160714285714</v>
      </c>
    </row>
    <row r="22" spans="1:11" ht="15.75" thickBot="1">
      <c r="A22" s="120"/>
      <c r="B22" s="121"/>
      <c r="C22" s="87">
        <v>66420</v>
      </c>
      <c r="D22" s="40" t="s">
        <v>56</v>
      </c>
      <c r="E22" s="42">
        <v>6</v>
      </c>
      <c r="F22" s="42">
        <v>1</v>
      </c>
      <c r="G22" s="41">
        <v>10216.32</v>
      </c>
      <c r="H22" s="43"/>
      <c r="I22" s="118"/>
      <c r="K22" s="86">
        <f t="shared" si="2"/>
        <v>9121.7142857142862</v>
      </c>
    </row>
    <row r="23" spans="1:11" ht="15.75" thickBot="1">
      <c r="A23" s="84"/>
      <c r="B23" s="84" t="s">
        <v>41</v>
      </c>
      <c r="C23" s="84"/>
      <c r="D23" s="84"/>
      <c r="E23" s="84"/>
      <c r="F23" s="84"/>
      <c r="G23" s="49">
        <f>SUM(G21:G22)</f>
        <v>32704.98</v>
      </c>
      <c r="H23" s="49"/>
      <c r="I23" s="129"/>
      <c r="K23" s="86">
        <f t="shared" si="2"/>
        <v>29200.875000000004</v>
      </c>
    </row>
    <row r="24" spans="1:11" ht="24.75" customHeight="1" thickBot="1">
      <c r="A24" s="104">
        <v>5</v>
      </c>
      <c r="B24" s="106" t="s">
        <v>25</v>
      </c>
      <c r="C24" s="87">
        <v>66420</v>
      </c>
      <c r="D24" s="40" t="s">
        <v>56</v>
      </c>
      <c r="E24" s="38">
        <v>6</v>
      </c>
      <c r="F24" s="38">
        <v>1</v>
      </c>
      <c r="G24" s="41">
        <v>10216.32</v>
      </c>
      <c r="H24" s="50"/>
      <c r="I24" s="123" t="s">
        <v>61</v>
      </c>
      <c r="K24" s="86">
        <f t="shared" si="2"/>
        <v>9121.7142857142862</v>
      </c>
    </row>
    <row r="25" spans="1:11" ht="21.75" thickBot="1">
      <c r="A25" s="120"/>
      <c r="B25" s="121"/>
      <c r="C25" s="38">
        <v>15392</v>
      </c>
      <c r="D25" s="80" t="s">
        <v>57</v>
      </c>
      <c r="E25" s="42">
        <v>6</v>
      </c>
      <c r="F25" s="42">
        <v>1</v>
      </c>
      <c r="G25" s="39">
        <v>22488.66</v>
      </c>
      <c r="H25" s="51"/>
      <c r="I25" s="118"/>
      <c r="K25" s="86">
        <f t="shared" si="2"/>
        <v>20079.160714285714</v>
      </c>
    </row>
    <row r="26" spans="1:11" ht="15.75" thickBot="1">
      <c r="A26" s="45"/>
      <c r="B26" s="84" t="s">
        <v>41</v>
      </c>
      <c r="C26" s="45"/>
      <c r="D26" s="45"/>
      <c r="E26" s="45"/>
      <c r="F26" s="45"/>
      <c r="G26" s="88">
        <f>SUM(G24:G25)</f>
        <v>32704.98</v>
      </c>
      <c r="H26" s="52"/>
      <c r="I26" s="119"/>
      <c r="K26" s="86">
        <f t="shared" si="2"/>
        <v>29200.875000000004</v>
      </c>
    </row>
    <row r="27" spans="1:11" ht="33.75" customHeight="1">
      <c r="A27" s="104">
        <v>6</v>
      </c>
      <c r="B27" s="106" t="s">
        <v>26</v>
      </c>
      <c r="C27" s="38">
        <v>15392</v>
      </c>
      <c r="D27" s="80" t="s">
        <v>57</v>
      </c>
      <c r="E27" s="38">
        <v>6</v>
      </c>
      <c r="F27" s="38">
        <v>1</v>
      </c>
      <c r="G27" s="39">
        <v>22488.66</v>
      </c>
      <c r="H27" s="53"/>
      <c r="I27" s="108" t="s">
        <v>50</v>
      </c>
      <c r="K27" s="86">
        <f t="shared" si="2"/>
        <v>20079.160714285714</v>
      </c>
    </row>
    <row r="28" spans="1:11" ht="15.75" thickBot="1">
      <c r="A28" s="120"/>
      <c r="B28" s="121"/>
      <c r="C28" s="87">
        <v>66420</v>
      </c>
      <c r="D28" s="40" t="s">
        <v>56</v>
      </c>
      <c r="E28" s="42">
        <v>6</v>
      </c>
      <c r="F28" s="42">
        <v>1</v>
      </c>
      <c r="G28" s="41">
        <v>10216.32</v>
      </c>
      <c r="H28" s="54"/>
      <c r="I28" s="117"/>
      <c r="K28" s="86">
        <f t="shared" si="2"/>
        <v>9121.7142857142862</v>
      </c>
    </row>
    <row r="29" spans="1:11" ht="15.75" thickBot="1">
      <c r="A29" s="84"/>
      <c r="B29" s="84" t="s">
        <v>41</v>
      </c>
      <c r="C29" s="84"/>
      <c r="D29" s="84"/>
      <c r="E29" s="84"/>
      <c r="F29" s="84"/>
      <c r="G29" s="48">
        <f>SUM(G27:G28)</f>
        <v>32704.98</v>
      </c>
      <c r="H29" s="48"/>
      <c r="I29" s="110"/>
      <c r="K29" s="86">
        <f t="shared" si="2"/>
        <v>29200.875000000004</v>
      </c>
    </row>
    <row r="30" spans="1:11" ht="39" customHeight="1">
      <c r="A30" s="104">
        <v>7</v>
      </c>
      <c r="B30" s="106" t="s">
        <v>27</v>
      </c>
      <c r="C30" s="38">
        <v>15356</v>
      </c>
      <c r="D30" s="38" t="s">
        <v>28</v>
      </c>
      <c r="E30" s="38">
        <v>6</v>
      </c>
      <c r="F30" s="38">
        <v>1</v>
      </c>
      <c r="G30" s="39">
        <v>22488.66</v>
      </c>
      <c r="H30" s="53"/>
      <c r="I30" s="108" t="s">
        <v>54</v>
      </c>
      <c r="K30" s="86">
        <f t="shared" si="2"/>
        <v>20079.160714285714</v>
      </c>
    </row>
    <row r="31" spans="1:11" ht="26.25" thickBot="1">
      <c r="A31" s="120"/>
      <c r="B31" s="121"/>
      <c r="C31" s="42">
        <v>66421</v>
      </c>
      <c r="D31" s="42" t="s">
        <v>29</v>
      </c>
      <c r="E31" s="42">
        <v>6</v>
      </c>
      <c r="F31" s="42">
        <v>1</v>
      </c>
      <c r="G31" s="41">
        <v>10216.32</v>
      </c>
      <c r="H31" s="54"/>
      <c r="I31" s="117"/>
      <c r="K31" s="86">
        <f t="shared" si="2"/>
        <v>9121.7142857142862</v>
      </c>
    </row>
    <row r="32" spans="1:11" ht="15.75" thickBot="1">
      <c r="A32" s="45"/>
      <c r="B32" s="55" t="s">
        <v>41</v>
      </c>
      <c r="C32" s="84"/>
      <c r="D32" s="84"/>
      <c r="E32" s="84"/>
      <c r="F32" s="84"/>
      <c r="G32" s="48">
        <f>SUM(G30:G31)</f>
        <v>32704.98</v>
      </c>
      <c r="H32" s="48"/>
      <c r="I32" s="110"/>
      <c r="K32" s="86">
        <f t="shared" si="2"/>
        <v>29200.875000000004</v>
      </c>
    </row>
    <row r="33" spans="1:11" ht="31.5" customHeight="1">
      <c r="A33" s="104">
        <v>8</v>
      </c>
      <c r="B33" s="106" t="s">
        <v>30</v>
      </c>
      <c r="C33" s="38">
        <v>15392</v>
      </c>
      <c r="D33" s="80" t="s">
        <v>57</v>
      </c>
      <c r="E33" s="38">
        <v>6</v>
      </c>
      <c r="F33" s="38">
        <v>1</v>
      </c>
      <c r="G33" s="39">
        <v>30293.58</v>
      </c>
      <c r="H33" s="39"/>
      <c r="I33" s="118" t="s">
        <v>47</v>
      </c>
      <c r="K33" s="86">
        <f t="shared" si="2"/>
        <v>27047.839285714286</v>
      </c>
    </row>
    <row r="34" spans="1:11" ht="15.75" thickBot="1">
      <c r="A34" s="120"/>
      <c r="B34" s="121"/>
      <c r="C34" s="87">
        <v>66420</v>
      </c>
      <c r="D34" s="40" t="s">
        <v>56</v>
      </c>
      <c r="E34" s="42">
        <v>6</v>
      </c>
      <c r="F34" s="42">
        <v>1</v>
      </c>
      <c r="G34" s="41">
        <v>13452.8</v>
      </c>
      <c r="H34" s="43"/>
      <c r="I34" s="118"/>
      <c r="K34" s="86">
        <f t="shared" si="2"/>
        <v>12011.428571428571</v>
      </c>
    </row>
    <row r="35" spans="1:11" ht="15.75" thickBot="1">
      <c r="A35" s="45"/>
      <c r="B35" s="84" t="s">
        <v>41</v>
      </c>
      <c r="C35" s="45"/>
      <c r="D35" s="45"/>
      <c r="E35" s="45"/>
      <c r="F35" s="45"/>
      <c r="G35" s="49">
        <f>SUM(G33:G34)</f>
        <v>43746.380000000005</v>
      </c>
      <c r="H35" s="49"/>
      <c r="I35" s="124"/>
      <c r="K35" s="86">
        <f t="shared" si="2"/>
        <v>39059.267857142862</v>
      </c>
    </row>
    <row r="36" spans="1:11" ht="36" customHeight="1">
      <c r="A36" s="104">
        <v>9</v>
      </c>
      <c r="B36" s="106" t="s">
        <v>31</v>
      </c>
      <c r="C36" s="38">
        <v>15392</v>
      </c>
      <c r="D36" s="80" t="s">
        <v>57</v>
      </c>
      <c r="E36" s="38">
        <v>6</v>
      </c>
      <c r="F36" s="38">
        <v>1</v>
      </c>
      <c r="G36" s="39">
        <v>22488.66</v>
      </c>
      <c r="H36" s="39"/>
      <c r="I36" s="123" t="s">
        <v>51</v>
      </c>
      <c r="K36" s="86">
        <f t="shared" si="2"/>
        <v>20079.160714285714</v>
      </c>
    </row>
    <row r="37" spans="1:11">
      <c r="A37" s="105"/>
      <c r="B37" s="107"/>
      <c r="C37" s="87">
        <v>66420</v>
      </c>
      <c r="D37" s="40" t="s">
        <v>56</v>
      </c>
      <c r="E37" s="40">
        <v>6</v>
      </c>
      <c r="F37" s="40">
        <v>1</v>
      </c>
      <c r="G37" s="41">
        <v>10216.32</v>
      </c>
      <c r="H37" s="41"/>
      <c r="I37" s="118"/>
      <c r="K37" s="86">
        <f t="shared" si="2"/>
        <v>9121.7142857142862</v>
      </c>
    </row>
    <row r="38" spans="1:11" ht="15.75" thickBot="1">
      <c r="A38" s="45"/>
      <c r="B38" s="84" t="s">
        <v>41</v>
      </c>
      <c r="C38" s="45"/>
      <c r="D38" s="45"/>
      <c r="E38" s="45"/>
      <c r="F38" s="45"/>
      <c r="G38" s="49">
        <f>SUM(G36:G37)</f>
        <v>32704.98</v>
      </c>
      <c r="H38" s="49"/>
      <c r="I38" s="119"/>
      <c r="K38" s="86">
        <f t="shared" si="2"/>
        <v>29200.875000000004</v>
      </c>
    </row>
    <row r="39" spans="1:11" ht="21">
      <c r="A39" s="131">
        <v>10</v>
      </c>
      <c r="B39" s="125" t="s">
        <v>32</v>
      </c>
      <c r="C39" s="38">
        <v>15392</v>
      </c>
      <c r="D39" s="80" t="s">
        <v>57</v>
      </c>
      <c r="E39" s="38">
        <v>6</v>
      </c>
      <c r="F39" s="38">
        <v>1</v>
      </c>
      <c r="G39" s="39">
        <v>22488.66</v>
      </c>
      <c r="H39" s="53"/>
      <c r="I39" s="108" t="s">
        <v>53</v>
      </c>
      <c r="K39" s="86">
        <f t="shared" si="2"/>
        <v>20079.160714285714</v>
      </c>
    </row>
    <row r="40" spans="1:11">
      <c r="A40" s="132"/>
      <c r="B40" s="133"/>
      <c r="C40" s="87">
        <v>66420</v>
      </c>
      <c r="D40" s="40" t="s">
        <v>56</v>
      </c>
      <c r="E40" s="40">
        <v>6</v>
      </c>
      <c r="F40" s="40">
        <v>1</v>
      </c>
      <c r="G40" s="41">
        <v>10216.32</v>
      </c>
      <c r="H40" s="65"/>
      <c r="I40" s="109"/>
      <c r="K40" s="86">
        <f t="shared" si="2"/>
        <v>9121.7142857142862</v>
      </c>
    </row>
    <row r="41" spans="1:11" ht="15.75" thickBot="1">
      <c r="A41" s="45"/>
      <c r="B41" s="84" t="s">
        <v>41</v>
      </c>
      <c r="C41" s="45"/>
      <c r="D41" s="45"/>
      <c r="E41" s="45"/>
      <c r="F41" s="45"/>
      <c r="G41" s="48">
        <f>SUM(G39:G40)</f>
        <v>32704.98</v>
      </c>
      <c r="H41" s="48"/>
      <c r="I41" s="110"/>
      <c r="K41" s="86">
        <f t="shared" si="2"/>
        <v>29200.875000000004</v>
      </c>
    </row>
    <row r="42" spans="1:11" ht="31.5" customHeight="1">
      <c r="A42" s="104">
        <v>11</v>
      </c>
      <c r="B42" s="106" t="s">
        <v>33</v>
      </c>
      <c r="C42" s="38">
        <v>15356</v>
      </c>
      <c r="D42" s="38" t="s">
        <v>28</v>
      </c>
      <c r="E42" s="38">
        <v>6</v>
      </c>
      <c r="F42" s="38">
        <v>1</v>
      </c>
      <c r="G42" s="53">
        <v>30293.58</v>
      </c>
      <c r="H42" s="39"/>
      <c r="I42" s="118" t="s">
        <v>52</v>
      </c>
      <c r="K42" s="86">
        <f t="shared" si="2"/>
        <v>27047.839285714286</v>
      </c>
    </row>
    <row r="43" spans="1:11">
      <c r="A43" s="105"/>
      <c r="B43" s="107"/>
      <c r="C43" s="87">
        <v>66420</v>
      </c>
      <c r="D43" s="40" t="s">
        <v>56</v>
      </c>
      <c r="E43" s="40">
        <v>6</v>
      </c>
      <c r="F43" s="40">
        <v>1</v>
      </c>
      <c r="G43" s="41">
        <v>13452.8</v>
      </c>
      <c r="H43" s="41"/>
      <c r="I43" s="118"/>
      <c r="K43" s="86">
        <f t="shared" si="2"/>
        <v>12011.428571428571</v>
      </c>
    </row>
    <row r="44" spans="1:11" ht="15.75" thickBot="1">
      <c r="A44" s="84"/>
      <c r="B44" s="84" t="s">
        <v>41</v>
      </c>
      <c r="C44" s="84"/>
      <c r="D44" s="84"/>
      <c r="E44" s="84"/>
      <c r="F44" s="84"/>
      <c r="G44" s="49">
        <f>SUM(G42:G43)</f>
        <v>43746.380000000005</v>
      </c>
      <c r="H44" s="49"/>
      <c r="I44" s="119"/>
      <c r="K44" s="86">
        <f t="shared" si="2"/>
        <v>39059.267857142862</v>
      </c>
    </row>
    <row r="45" spans="1:11" ht="25.5" customHeight="1">
      <c r="A45" s="104">
        <v>12</v>
      </c>
      <c r="B45" s="106" t="s">
        <v>34</v>
      </c>
      <c r="C45" s="38">
        <v>15392</v>
      </c>
      <c r="D45" s="80" t="s">
        <v>57</v>
      </c>
      <c r="E45" s="38">
        <v>6</v>
      </c>
      <c r="F45" s="38">
        <v>1</v>
      </c>
      <c r="G45" s="53">
        <v>30293.58</v>
      </c>
      <c r="H45" s="53"/>
      <c r="I45" s="108" t="s">
        <v>55</v>
      </c>
      <c r="K45" s="86">
        <f t="shared" si="2"/>
        <v>27047.839285714286</v>
      </c>
    </row>
    <row r="46" spans="1:11">
      <c r="A46" s="105"/>
      <c r="B46" s="107"/>
      <c r="C46" s="87">
        <v>66420</v>
      </c>
      <c r="D46" s="40" t="s">
        <v>56</v>
      </c>
      <c r="E46" s="40">
        <v>6</v>
      </c>
      <c r="F46" s="40">
        <v>1</v>
      </c>
      <c r="G46" s="41">
        <v>13452.8</v>
      </c>
      <c r="H46" s="56"/>
      <c r="I46" s="117"/>
      <c r="K46" s="86">
        <f t="shared" si="2"/>
        <v>12011.428571428571</v>
      </c>
    </row>
    <row r="47" spans="1:11" ht="15.75" thickBot="1">
      <c r="A47" s="84"/>
      <c r="B47" s="84" t="s">
        <v>41</v>
      </c>
      <c r="C47" s="84"/>
      <c r="D47" s="84"/>
      <c r="E47" s="84"/>
      <c r="F47" s="84"/>
      <c r="G47" s="48">
        <f>SUM(G45:G46)</f>
        <v>43746.380000000005</v>
      </c>
      <c r="H47" s="48"/>
      <c r="I47" s="110"/>
      <c r="K47" s="86">
        <f t="shared" si="2"/>
        <v>39059.267857142862</v>
      </c>
    </row>
    <row r="48" spans="1:11" ht="39" thickBot="1">
      <c r="A48" s="104">
        <v>13</v>
      </c>
      <c r="B48" s="106" t="s">
        <v>35</v>
      </c>
      <c r="C48" s="38">
        <v>66421</v>
      </c>
      <c r="D48" s="38" t="s">
        <v>36</v>
      </c>
      <c r="E48" s="38">
        <v>6</v>
      </c>
      <c r="F48" s="38">
        <v>1</v>
      </c>
      <c r="G48" s="41">
        <v>13452.8</v>
      </c>
      <c r="H48" s="39"/>
      <c r="I48" s="114" t="s">
        <v>48</v>
      </c>
      <c r="K48" s="86">
        <f t="shared" si="2"/>
        <v>12011.428571428571</v>
      </c>
    </row>
    <row r="49" spans="1:16" ht="26.25" thickBot="1">
      <c r="A49" s="120"/>
      <c r="B49" s="121"/>
      <c r="C49" s="42">
        <v>15356</v>
      </c>
      <c r="D49" s="42" t="s">
        <v>28</v>
      </c>
      <c r="E49" s="42">
        <v>6</v>
      </c>
      <c r="F49" s="42">
        <v>1</v>
      </c>
      <c r="G49" s="53">
        <v>30293.58</v>
      </c>
      <c r="H49" s="43"/>
      <c r="I49" s="115"/>
      <c r="K49" s="86">
        <f t="shared" si="2"/>
        <v>27047.839285714286</v>
      </c>
    </row>
    <row r="50" spans="1:16" ht="15.75" thickBot="1">
      <c r="A50" s="17"/>
      <c r="B50" s="18" t="s">
        <v>41</v>
      </c>
      <c r="C50" s="83"/>
      <c r="D50" s="20"/>
      <c r="E50" s="20"/>
      <c r="F50" s="20"/>
      <c r="G50" s="89">
        <f>SUM(G48:G49)</f>
        <v>43746.380000000005</v>
      </c>
      <c r="H50" s="21"/>
      <c r="I50" s="116"/>
      <c r="J50" s="30"/>
      <c r="K50" s="86">
        <f t="shared" si="2"/>
        <v>39059.267857142862</v>
      </c>
      <c r="M50" s="29">
        <v>47449.26</v>
      </c>
    </row>
    <row r="51" spans="1:16" s="64" customFormat="1" ht="34.5" customHeight="1" thickBot="1">
      <c r="A51" s="95" t="s">
        <v>38</v>
      </c>
      <c r="B51" s="96" t="s">
        <v>37</v>
      </c>
      <c r="C51" s="96"/>
      <c r="D51" s="96"/>
      <c r="E51" s="96"/>
      <c r="F51" s="96"/>
      <c r="G51" s="97">
        <f>G14+G17+G20+G23+G26+G29+G32+G35+G38+G41+G44+G47+G50</f>
        <v>480371.74</v>
      </c>
      <c r="H51" s="97"/>
      <c r="I51" s="98"/>
      <c r="J51" s="63"/>
      <c r="K51" s="86">
        <f t="shared" si="2"/>
        <v>428903.33928571426</v>
      </c>
      <c r="L51" s="63"/>
      <c r="M51" s="63">
        <f>'приложения №1'!L13</f>
        <v>66107.107142857145</v>
      </c>
      <c r="N51" s="63"/>
    </row>
    <row r="52" spans="1:16" ht="15.75">
      <c r="A52" s="82"/>
      <c r="B52" s="27"/>
      <c r="C52" s="27"/>
      <c r="D52" s="27"/>
      <c r="E52" s="27"/>
      <c r="F52" s="27"/>
      <c r="G52" s="28"/>
      <c r="H52" s="28"/>
      <c r="I52" s="27"/>
      <c r="M52" s="30">
        <f>K51</f>
        <v>428903.33928571426</v>
      </c>
      <c r="N52" s="30"/>
      <c r="P52" s="64"/>
    </row>
    <row r="53" spans="1:16" ht="15.75">
      <c r="A53" s="82"/>
      <c r="B53" s="27"/>
      <c r="C53" s="27"/>
      <c r="D53" s="27"/>
      <c r="E53" s="27"/>
      <c r="F53" s="27"/>
      <c r="G53" s="27"/>
      <c r="H53" s="27"/>
      <c r="I53" s="27"/>
      <c r="M53" s="93">
        <f>SUM(M50:M52)</f>
        <v>542459.70642857137</v>
      </c>
      <c r="N53" s="30"/>
      <c r="P53" s="64"/>
    </row>
    <row r="54" spans="1:16" ht="18.75">
      <c r="A54" s="111" t="s">
        <v>63</v>
      </c>
      <c r="B54" s="112"/>
      <c r="C54" s="112"/>
      <c r="D54" s="112"/>
      <c r="E54" s="112"/>
      <c r="F54" s="112"/>
      <c r="G54" s="112"/>
      <c r="H54" s="112"/>
      <c r="I54" s="112"/>
      <c r="J54" s="112"/>
      <c r="N54" s="30"/>
      <c r="P54" s="64"/>
    </row>
    <row r="55" spans="1:16" ht="36.75" customHeight="1">
      <c r="A55" s="122" t="s">
        <v>39</v>
      </c>
      <c r="B55" s="122"/>
      <c r="C55" s="122"/>
      <c r="D55" s="122"/>
      <c r="E55" s="122"/>
      <c r="F55" s="122"/>
      <c r="G55" s="122"/>
      <c r="H55" s="122"/>
      <c r="I55" s="122"/>
      <c r="N55" s="30"/>
      <c r="P55" s="64"/>
    </row>
    <row r="56" spans="1:16" ht="18.75">
      <c r="A56" s="113" t="s">
        <v>65</v>
      </c>
      <c r="B56" s="113"/>
      <c r="C56" s="113"/>
      <c r="D56" s="113"/>
      <c r="E56" s="113"/>
      <c r="F56" s="113"/>
      <c r="G56" s="113"/>
      <c r="H56" s="113"/>
      <c r="I56" s="113"/>
      <c r="J56" s="113"/>
      <c r="N56" s="30"/>
      <c r="P56" s="64"/>
    </row>
    <row r="57" spans="1:16" ht="18.75">
      <c r="A57" s="85"/>
      <c r="B57" s="27"/>
      <c r="C57" s="27"/>
      <c r="D57" s="27"/>
      <c r="E57" s="27"/>
      <c r="F57" s="27"/>
      <c r="G57" s="27"/>
      <c r="H57" s="27"/>
      <c r="I57" s="27"/>
      <c r="N57" s="30"/>
    </row>
    <row r="58" spans="1:16">
      <c r="A58" s="27"/>
      <c r="B58" s="27"/>
      <c r="C58" s="27"/>
      <c r="D58" s="27"/>
      <c r="E58" s="27"/>
      <c r="F58" s="27"/>
      <c r="G58" s="27"/>
      <c r="H58" s="27"/>
      <c r="I58" s="27"/>
      <c r="N58" s="30"/>
      <c r="O58" s="30"/>
    </row>
  </sheetData>
  <mergeCells count="52">
    <mergeCell ref="A27:A28"/>
    <mergeCell ref="B9:I9"/>
    <mergeCell ref="A39:A40"/>
    <mergeCell ref="B39:B40"/>
    <mergeCell ref="A10:A11"/>
    <mergeCell ref="I12:I14"/>
    <mergeCell ref="B27:B28"/>
    <mergeCell ref="I24:I26"/>
    <mergeCell ref="I21:I23"/>
    <mergeCell ref="A33:A34"/>
    <mergeCell ref="B33:B34"/>
    <mergeCell ref="A30:A31"/>
    <mergeCell ref="A21:A22"/>
    <mergeCell ref="B21:B22"/>
    <mergeCell ref="A24:A25"/>
    <mergeCell ref="B24:B25"/>
    <mergeCell ref="A15:A16"/>
    <mergeCell ref="B15:B16"/>
    <mergeCell ref="A18:A19"/>
    <mergeCell ref="B18:B19"/>
    <mergeCell ref="I18:I20"/>
    <mergeCell ref="I15:I17"/>
    <mergeCell ref="A12:A13"/>
    <mergeCell ref="B12:B13"/>
    <mergeCell ref="B10:B11"/>
    <mergeCell ref="C10:C11"/>
    <mergeCell ref="D10:D11"/>
    <mergeCell ref="I27:I29"/>
    <mergeCell ref="I30:I32"/>
    <mergeCell ref="B30:B31"/>
    <mergeCell ref="I33:I35"/>
    <mergeCell ref="E10:E11"/>
    <mergeCell ref="G10:G11"/>
    <mergeCell ref="F10:F11"/>
    <mergeCell ref="I10:I11"/>
    <mergeCell ref="H10:H11"/>
    <mergeCell ref="A36:A37"/>
    <mergeCell ref="B36:B37"/>
    <mergeCell ref="I39:I41"/>
    <mergeCell ref="A54:J54"/>
    <mergeCell ref="A56:J56"/>
    <mergeCell ref="I48:I50"/>
    <mergeCell ref="I45:I47"/>
    <mergeCell ref="I42:I44"/>
    <mergeCell ref="A48:A49"/>
    <mergeCell ref="B48:B49"/>
    <mergeCell ref="A42:A43"/>
    <mergeCell ref="B42:B43"/>
    <mergeCell ref="A45:A46"/>
    <mergeCell ref="B45:B46"/>
    <mergeCell ref="A55:I55"/>
    <mergeCell ref="I36:I38"/>
  </mergeCells>
  <pageMargins left="0.51181102362204722" right="0.31496062992125984" top="0" bottom="0" header="0.31496062992125984" footer="0.31496062992125984"/>
  <pageSetup paperSize="9" scale="90" orientation="portrait" r:id="rId1"/>
  <rowBreaks count="1" manualBreakCount="1">
    <brk id="44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приложения №1</vt:lpstr>
      <vt:lpstr>приложения №2</vt:lpstr>
      <vt:lpstr>'приложения №1'!Область_печати</vt:lpstr>
      <vt:lpstr>'приложения №2'!Область_печати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AOUNB</dc:creator>
  <cp:lastModifiedBy>Акт</cp:lastModifiedBy>
  <cp:lastPrinted>2026-10-12T11:59:57Z</cp:lastPrinted>
  <dcterms:created xsi:type="dcterms:W3CDTF">2015-10-12T10:29:02Z</dcterms:created>
  <dcterms:modified xsi:type="dcterms:W3CDTF">2026-10-12T12:00:34Z</dcterms:modified>
</cp:coreProperties>
</file>