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7517FEB-EB65-430E-BA08-B759F8E5E4A4}" xr6:coauthVersionLast="43" xr6:coauthVersionMax="43" xr10:uidLastSave="{00000000-0000-0000-0000-000000000000}"/>
  <bookViews>
    <workbookView xWindow="-93" yWindow="-93" windowWidth="19386" windowHeight="10266" xr2:uid="{00000000-000D-0000-FFFF-FFFF00000000}"/>
  </bookViews>
  <sheets>
    <sheet name="СССР" sheetId="4" r:id="rId1"/>
    <sheet name="02-01-01-03" sheetId="2" r:id="rId2"/>
    <sheet name="ведомость" sheetId="3" r:id="rId3"/>
    <sheet name="масса" sheetId="1" r:id="rId4"/>
  </sheets>
  <definedNames>
    <definedName name="_xlnm.Print_Titles" localSheetId="1">'02-01-01-03'!$21:$21</definedName>
    <definedName name="_xlnm.Print_Titles" localSheetId="2">ведомость!$9:$9</definedName>
    <definedName name="_xlnm.Print_Titles" localSheetId="3">масса!$19:$19</definedName>
    <definedName name="_xlnm.Print_Titles" localSheetId="0">СССР!$19:$19</definedName>
    <definedName name="_xlnm.Print_Area" localSheetId="1">'02-01-01-03'!$A:$G</definedName>
    <definedName name="_xlnm.Print_Area" localSheetId="2">ведомость!$A:$G</definedName>
    <definedName name="_xlnm.Print_Area" localSheetId="3">масса!$A:$J</definedName>
    <definedName name="_xlnm.Print_Area" localSheetId="0">СССР!$A:$J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4" i="4" l="1"/>
  <c r="G24" i="4" s="1"/>
  <c r="G26" i="4" s="1"/>
  <c r="G27" i="4" s="1"/>
  <c r="H34" i="4"/>
  <c r="H36" i="4" s="1"/>
  <c r="H38" i="4" s="1"/>
  <c r="H40" i="4" s="1"/>
  <c r="H42" i="4" s="1"/>
  <c r="H44" i="4" s="1"/>
  <c r="J26" i="4" l="1"/>
  <c r="J27" i="4" s="1"/>
  <c r="G31" i="4"/>
  <c r="G33" i="4" l="1"/>
  <c r="G34" i="4" s="1"/>
  <c r="J31" i="4"/>
  <c r="J33" i="4" s="1"/>
  <c r="J34" i="4" s="1"/>
  <c r="G35" i="4" l="1"/>
  <c r="J35" i="4" s="1"/>
  <c r="G36" i="4"/>
  <c r="J36" i="4" s="1"/>
  <c r="J38" i="4" l="1"/>
  <c r="J40" i="4" s="1"/>
  <c r="J42" i="4" s="1"/>
  <c r="I43" i="4" s="1"/>
  <c r="G38" i="4"/>
  <c r="G40" i="4" s="1"/>
  <c r="G42" i="4" s="1"/>
  <c r="G44" i="4" s="1"/>
  <c r="J43" i="4" l="1"/>
  <c r="J44" i="4" s="1"/>
  <c r="H5" i="4" s="1"/>
  <c r="I44" i="4"/>
  <c r="H7" i="4" s="1"/>
</calcChain>
</file>

<file path=xl/sharedStrings.xml><?xml version="1.0" encoding="utf-8"?>
<sst xmlns="http://schemas.openxmlformats.org/spreadsheetml/2006/main" count="1579" uniqueCount="705">
  <si>
    <t xml:space="preserve">Наименование стройки </t>
  </si>
  <si>
    <t xml:space="preserve">Наименование объекта </t>
  </si>
  <si>
    <t>Стоимость, 
тенге</t>
  </si>
  <si>
    <t>Масса, 
т</t>
  </si>
  <si>
    <r>
      <t>212-402-0107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</si>
  <si>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215-202-0501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</si>
  <si>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224-101-0503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</si>
  <si>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215-202-0201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</si>
  <si>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215-204-0301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</si>
  <si>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223-102-0308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</si>
  <si>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215-202-0502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</si>
  <si>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215-204-0502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</si>
  <si>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232-501-0301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</si>
  <si>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217-603-0104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</si>
  <si>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236-202-0301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</si>
  <si>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214-405-0201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</si>
  <si>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261-201-0342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</si>
  <si>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273-501-0303-0011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1-2 </t>
    </r>
    <r>
      <rPr>
        <sz val="10"/>
        <rFont val="Times New Roman"/>
        <family val="1"/>
        <charset val="204"/>
      </rPr>
      <t/>
    </r>
  </si>
  <si>
    <r>
      <t>217-603-0103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</si>
  <si>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214-204-0711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</si>
  <si>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224-204-0101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</si>
  <si>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224-204-0102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</si>
  <si>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214-105-0102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</si>
  <si>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217-701-0118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</si>
  <si>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217-108-0101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</si>
  <si>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235-201-0101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</si>
  <si>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214-209-0802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</si>
  <si>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236-101-0116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</si>
  <si>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217-605-0104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</si>
  <si>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217-106-0105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</si>
  <si>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217-701-0117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</si>
  <si>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235-101-0901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</si>
  <si>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217-701-0215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</si>
  <si>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217-106-0101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</si>
  <si>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224-204-0111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</si>
  <si>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224-105-0112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</si>
  <si>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217-101-0401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</si>
  <si>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261-201-0604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</si>
  <si>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217-103-0107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</si>
  <si>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224-204-0103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</si>
  <si>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224-204-0112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</si>
  <si>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235-202-0118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</si>
  <si>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224-204-0106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</si>
  <si>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217-106-0102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</si>
  <si>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223-503-0401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</si>
  <si>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224-204-0113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</si>
  <si>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214-209-0210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</si>
  <si>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218-103-0201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</si>
  <si>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224-204-0110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</si>
  <si>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218-103-0203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</si>
  <si>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217-108-0302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</si>
  <si>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</si>
  <si>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236-202-1012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</si>
  <si>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261-107-0229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</si>
  <si>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217-102-0104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</si>
  <si>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236-106-0404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</si>
  <si>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223-503-0504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</si>
  <si>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223-503-0503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</si>
  <si>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t>Форма № ММ</t>
  </si>
  <si>
    <t>Поселок Байконур, Дом культуры</t>
  </si>
  <si>
    <t>Дом культуры</t>
  </si>
  <si>
    <t>Объект номер -</t>
  </si>
  <si>
    <t>02-01</t>
  </si>
  <si>
    <t>Сводка по массе материалов и оборудования 02-01-01-03</t>
  </si>
  <si>
    <t>на</t>
  </si>
  <si>
    <t>Устройство двускатной кровли над тамбуром входной группы</t>
  </si>
  <si>
    <t>(наименование работ и затрат)</t>
  </si>
  <si>
    <t>Основание:</t>
  </si>
  <si>
    <t>ДВ</t>
  </si>
  <si>
    <t>Составлен (а) в ценах июня 2026 г.</t>
  </si>
  <si>
    <t>№ п/п</t>
  </si>
  <si>
    <t>Шифр норм и коды ресурсов</t>
  </si>
  <si>
    <t>Наименование ресурсов и затрат</t>
  </si>
  <si>
    <t>Единица измерения</t>
  </si>
  <si>
    <t>Количество единиц по проекту</t>
  </si>
  <si>
    <t>Класс груза</t>
  </si>
  <si>
    <t>на ед. изм.</t>
  </si>
  <si>
    <t>общая</t>
  </si>
  <si>
    <t>Строительные материалы и конструкции</t>
  </si>
  <si>
    <t>Раствор отделочный ГОСТ 28013-2023 тяжелый цементно-известковый 1:1:6</t>
  </si>
  <si>
    <t>м³</t>
  </si>
  <si>
    <t>Брусок обрезной хвойных пород длиной от 4 м до 6,5 м, шириной от 75 мм до 150 мм, толщиной от 40 мм до 75 мм ГОСТ 8486-86 сорт 1</t>
  </si>
  <si>
    <t>Металлочерепица, толщина оцинкованной стали 0,70 мм СТ РК 2083-2011 толщина защитного покрытия от 41 мкм до 45 мкм</t>
  </si>
  <si>
    <t>м²</t>
  </si>
  <si>
    <t>Брус обрезной хвойных пород длиной от 4 м до 6,5 м, шириной от 75 мм до 150 мм, толщиной 150 мм и более ГОСТ 8486-86 сорт 1</t>
  </si>
  <si>
    <t>Доска обрезная хвойных пород длиной до 6,5 м, шириной от 75 мм до 150 мм, толщиной 25 мм ГОСТ 8486-86 сорт 1</t>
  </si>
  <si>
    <t>Блок оконный из ПВХ профилей толщиной 60 мм трехстворчатый одинарной конструкции ГОСТ 30674-2023 со стеклопакетом двухкамерным, поворотной фурнитурой: трехэлементный - с одной поворотной створкой</t>
  </si>
  <si>
    <t>Брусок обрезной хвойных пород длиной от 4 м до 6,5 м, шириной от 75 мм до 150 мм, толщиной от 40 мм до 75 мм ГОСТ 8486-86 сорт 2</t>
  </si>
  <si>
    <t>Доска обрезная хвойных пород длиной до 6,5 м, шириной от 75 мм до 150 мм, толщиной 44 мм и более ГОСТ 8486-86 сорт 2</t>
  </si>
  <si>
    <t>Смесь сухая шпатлевочная на гипсовой основе М25 СТ РК 1168-2006</t>
  </si>
  <si>
    <t>кг</t>
  </si>
  <si>
    <t>Вода техническая</t>
  </si>
  <si>
    <t>Краска водоэмульсионная СТ РК ГОСТ Р 52020-2007</t>
  </si>
  <si>
    <t>т</t>
  </si>
  <si>
    <t>Поковки из квадратных заготовок</t>
  </si>
  <si>
    <t>Шпатлевка клеевая ГОСТ 10277-90</t>
  </si>
  <si>
    <t>Рулонный наплавляемый битумно-полимерный материал, модифицированный СБС-полимером, гибкость на брусе R 25 мм, t от -25°С до -20°С, теплостойкостью от +85°C до +100°C, ГОСТ 30547-97 марки Бикрост ХПП-3</t>
  </si>
  <si>
    <t>Вода питьевая ГОСТ 2874-82</t>
  </si>
  <si>
    <t>Профилированный лист оцинкованный с полимерным покрытием высотой профиля 10 мм СТ РК EN 508-1-2012 толщиной стали 0,5 мм, толщиной защитного покрытия от 31 мкм до 40 мкм</t>
  </si>
  <si>
    <t>Желоб водосточный пластиковый диаметром 120 мм</t>
  </si>
  <si>
    <t>м</t>
  </si>
  <si>
    <t>Труба водосточная пластиковая диаметром 85 мм</t>
  </si>
  <si>
    <t>Прокат листовой оцинкованный углеродистый ГОСТ 14918-2020 толщиной от 0,5 до 0,75 мм</t>
  </si>
  <si>
    <t>Аммоний фосфорнокислый двузамещенный</t>
  </si>
  <si>
    <t>Гвоздь ГОСТ 283-75 строительный</t>
  </si>
  <si>
    <t>Праймер битумный ГОСТ 30693-2000 эмульсионный</t>
  </si>
  <si>
    <t>Проволока сварочная легированная марки СВ-10НМА с неомедненной поверхностью ГОСТ 2246-70 диаметром 4 мм</t>
  </si>
  <si>
    <t>Грунтовка водно-дисперсионная акриловая глубокого проникновения для внутренних и наружных работ СТ РК ГОСТ Р 52020-2007</t>
  </si>
  <si>
    <t>Пропан-бутан, смесь техническая ГОСТ 34858-2022</t>
  </si>
  <si>
    <t>Шуруп ГОСТ 1147-80 с полукруглой головкой</t>
  </si>
  <si>
    <t>Сульфат аммония</t>
  </si>
  <si>
    <t>Толь гидроизоляционный ГОСТ 10923-93 ТГ-350</t>
  </si>
  <si>
    <t>Контакт Петрова керосиновый</t>
  </si>
  <si>
    <t>Шуруп ГОСТ 1147-80 кровельный с резиновой прокладкой окрашенный</t>
  </si>
  <si>
    <t>Держатель желоба водосточного пластиковый диаметром 120 мм</t>
  </si>
  <si>
    <t>шт</t>
  </si>
  <si>
    <t>Планка конька круглого для кровли, из оцинкованной стали с защитным покрытием ГОСТ 14918-80</t>
  </si>
  <si>
    <t>Болт анкерный ГОСТ ISO 8992-2015 оцинкованный</t>
  </si>
  <si>
    <t>Бумага шлифовальная ГОСТ 6456-82</t>
  </si>
  <si>
    <t>Анкер забиваемый размерами 10 мм х 100 мм /М10х182 мм/</t>
  </si>
  <si>
    <t>1000 шт.</t>
  </si>
  <si>
    <t>Колено трубы водосточной пластиковое диаметром 85 мм</t>
  </si>
  <si>
    <t>шт.</t>
  </si>
  <si>
    <t>Держатель трубы водосточной пластиковый</t>
  </si>
  <si>
    <t>Герметик ГОСТ 25621-2023 полиуретановый однокомпонентный 750 мл(монтажная пена)</t>
  </si>
  <si>
    <t>Воронка выпускная пластиковая диаметром 85 мм /120 мм/</t>
  </si>
  <si>
    <t>Шуруп ГОСТ 1147-80 кровельный с резиновой прокладкой оцинкованный</t>
  </si>
  <si>
    <t>Сетка антимоскитная</t>
  </si>
  <si>
    <t>Уплотнитель кровельный профильный ГОСТ 10174-90</t>
  </si>
  <si>
    <t>Проволока стальная термически обработанная, оцинкованная ГОСТ 3282-74 диаметром 3 мм</t>
  </si>
  <si>
    <t>Ветошь СТ РК 1160-2002</t>
  </si>
  <si>
    <t>Соединитель желоба водосточного пластиковый диаметром 120 мм</t>
  </si>
  <si>
    <t>Бумага шлифовальная двухслойная с зернистостью 40/25 ГОСТ 13344-79</t>
  </si>
  <si>
    <t>Гвоздь толевый ГОСТ 283-75 неоцинкованный</t>
  </si>
  <si>
    <t>Болт с гайкой и шайбой ГОСТ ISO 8992-2015 оцинкованный</t>
  </si>
  <si>
    <t>Краска аэрозольная, объемом 400 мл</t>
  </si>
  <si>
    <t>Заклепки комбинированные для соединения профилированного стального настила и разнообразных листовых деталей</t>
  </si>
  <si>
    <t>Винт ГОСТ ISO 8992-2015 самонарезающий оцинкованный</t>
  </si>
  <si>
    <t>Состав антисептический на органическом растворителе для защиты древесины паста ПАФ ЛСТ</t>
  </si>
  <si>
    <t>Лента бутиловая</t>
  </si>
  <si>
    <t>Лента ПСУЛ</t>
  </si>
  <si>
    <t>Итого строительные материалы и конструкции</t>
  </si>
  <si>
    <t>тенге</t>
  </si>
  <si>
    <t>Итого:</t>
  </si>
  <si>
    <t>(должность, подпись, расшифровка подписи)</t>
  </si>
  <si>
    <t>Проверил</t>
  </si>
  <si>
    <t>Составил</t>
  </si>
  <si>
    <t>т·км</t>
  </si>
  <si>
    <t>Перевозка строительных грузов бортовыми автомобилями вне населенных пунктов. Грузоподъемность свыше 5 до 10 т. Расстояние перевозки свыше 100 до 200 км</t>
  </si>
  <si>
    <r>
      <rPr>
        <b/>
        <sz val="10"/>
        <rFont val="Times New Roman"/>
        <family val="1"/>
        <charset val="204"/>
      </rPr>
      <t>411-102-0220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СЦПГ РК 8.04-12-2026</t>
    </r>
    <r>
      <rPr>
        <sz val="10"/>
        <rFont val="Times New Roman"/>
        <family val="1"/>
        <charset val="204"/>
      </rPr>
      <t/>
    </r>
  </si>
  <si>
    <t>Доставка материала</t>
  </si>
  <si>
    <t>Перевозка строительных грузов самосвалами вне населенных пунктов. Грузоподъемность свыше 5 до 10 т. Расстояние перевозки 14 км</t>
  </si>
  <si>
    <r>
      <rPr>
        <b/>
        <sz val="10"/>
        <rFont val="Times New Roman"/>
        <family val="1"/>
        <charset val="204"/>
      </rPr>
      <t>412-101-0214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СЦПГ РК 8.04-12-2026</t>
    </r>
    <r>
      <rPr>
        <sz val="10"/>
        <rFont val="Times New Roman"/>
        <family val="1"/>
        <charset val="204"/>
      </rPr>
      <t/>
    </r>
  </si>
  <si>
    <t>Мусор строительный (ручная). Погрузка</t>
  </si>
  <si>
    <r>
      <rPr>
        <b/>
        <sz val="10"/>
        <rFont val="Times New Roman"/>
        <family val="1"/>
        <charset val="204"/>
      </rPr>
      <t>414-104-0601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СЦПГ РК 8.04-12-2026</t>
    </r>
    <r>
      <rPr>
        <sz val="10"/>
        <rFont val="Times New Roman"/>
        <family val="1"/>
        <charset val="204"/>
      </rPr>
      <t/>
    </r>
  </si>
  <si>
    <t>чел.-ч</t>
  </si>
  <si>
    <t>Затраты труда рабочих (средний разряд работы 2). Работы по ремонту зданий и сооружений</t>
  </si>
  <si>
    <t>009-0120</t>
  </si>
  <si>
    <t>45.1.1</t>
  </si>
  <si>
    <t>в том числе оплата труда рабочих</t>
  </si>
  <si>
    <t>затраты на труд рабочих</t>
  </si>
  <si>
    <t>45.1</t>
  </si>
  <si>
    <t>из них:</t>
  </si>
  <si>
    <t>Кзтр и Кэм=1,09</t>
  </si>
  <si>
    <t>Помещения. Очистка от строительного мусора</t>
  </si>
  <si>
    <r>
      <rPr>
        <b/>
        <sz val="10"/>
        <rFont val="Times New Roman"/>
        <family val="1"/>
        <charset val="204"/>
      </rPr>
      <t>1219-0101-0901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</si>
  <si>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t>Прочее</t>
  </si>
  <si>
    <t>218-103-0203</t>
  </si>
  <si>
    <t>44.3.4</t>
  </si>
  <si>
    <t>218-103-0201</t>
  </si>
  <si>
    <t>44.3.3</t>
  </si>
  <si>
    <t>261-201-0342</t>
  </si>
  <si>
    <t>44.3.2</t>
  </si>
  <si>
    <t>236-202-0301</t>
  </si>
  <si>
    <t>44.3.1</t>
  </si>
  <si>
    <t>материалы, изделия и конструкции</t>
  </si>
  <si>
    <t>44.3</t>
  </si>
  <si>
    <t>в т.ч. затраты труда машинистов, экипаж 1</t>
  </si>
  <si>
    <t>маш.-ч</t>
  </si>
  <si>
    <t>Автомобили бортовые грузоподъёмностью до 5 т</t>
  </si>
  <si>
    <t>331-101-0101</t>
  </si>
  <si>
    <t>44.2.2</t>
  </si>
  <si>
    <t>Подъемники мачтовые высотой подъема 50 м</t>
  </si>
  <si>
    <t>314-504-0501</t>
  </si>
  <si>
    <t>44.2.1</t>
  </si>
  <si>
    <t>в том числе оплата труда машинистов</t>
  </si>
  <si>
    <t>машины и механизмы</t>
  </si>
  <si>
    <t>44.2</t>
  </si>
  <si>
    <t>Затраты труда рабочих (средний разряд работы 3,4). Работы отделочные и изоляционные</t>
  </si>
  <si>
    <t>003-0134</t>
  </si>
  <si>
    <t>44.1.1</t>
  </si>
  <si>
    <t>44.1</t>
  </si>
  <si>
    <t>Кзтр и Кэм=1,06</t>
  </si>
  <si>
    <t>м² окрашиваемой поверхности</t>
  </si>
  <si>
    <t>Улучшенная покраска водоэмульсионными составами по штукатурке и сборнной конструкции стены</t>
  </si>
  <si>
    <r>
      <rPr>
        <b/>
        <sz val="10"/>
        <rFont val="Times New Roman"/>
        <family val="1"/>
        <charset val="204"/>
      </rPr>
      <t>1115-0302-0103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</si>
  <si>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Стены</t>
  </si>
  <si>
    <t>43.3.4</t>
  </si>
  <si>
    <t>43.3.3</t>
  </si>
  <si>
    <t>43.3.2</t>
  </si>
  <si>
    <t>43.3.1</t>
  </si>
  <si>
    <t>43.3</t>
  </si>
  <si>
    <t>43.2.2</t>
  </si>
  <si>
    <t>43.2.1</t>
  </si>
  <si>
    <t>43.2</t>
  </si>
  <si>
    <t>43.1.1</t>
  </si>
  <si>
    <t>43.1</t>
  </si>
  <si>
    <t>Улучшенная покраска водоэмульсионными составами по штукатурке и сборнной конструкции потолка</t>
  </si>
  <si>
    <r>
      <rPr>
        <b/>
        <sz val="10"/>
        <rFont val="Times New Roman"/>
        <family val="1"/>
        <charset val="204"/>
      </rPr>
      <t>1115-0302-0104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</si>
  <si>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236-101-0116</t>
  </si>
  <si>
    <t>42.3.4</t>
  </si>
  <si>
    <t>217-603-0103</t>
  </si>
  <si>
    <t>42.3.3</t>
  </si>
  <si>
    <t>232-501-0301</t>
  </si>
  <si>
    <t>42.3.2</t>
  </si>
  <si>
    <t>261-201-0604</t>
  </si>
  <si>
    <t>42.3.1</t>
  </si>
  <si>
    <t>42.3</t>
  </si>
  <si>
    <t>Смесители проточные передвижные для сухих смесей, 25-80 л/мин</t>
  </si>
  <si>
    <t>313-401-0301</t>
  </si>
  <si>
    <t>42.2.4</t>
  </si>
  <si>
    <t>42.2.3</t>
  </si>
  <si>
    <t>Краны на автомобильном ходу максимальной грузоподъёмностью 10 т</t>
  </si>
  <si>
    <t>314-102-0101</t>
  </si>
  <si>
    <t>42.2.2</t>
  </si>
  <si>
    <t>42.2.1</t>
  </si>
  <si>
    <t>42.2</t>
  </si>
  <si>
    <t>Затраты труда рабочих (средний разряд работы 3,6). Работы отделочные и изоляционные</t>
  </si>
  <si>
    <t>003-0136</t>
  </si>
  <si>
    <t>42.1.1</t>
  </si>
  <si>
    <t>42.1</t>
  </si>
  <si>
    <t>м² отделываемой поверхности</t>
  </si>
  <si>
    <t>Подготовка под покраску раствором из сухих смесей поверхности бетонного потолка за один раз</t>
  </si>
  <si>
    <r>
      <rPr>
        <b/>
        <sz val="10"/>
        <rFont val="Times New Roman"/>
        <family val="1"/>
        <charset val="204"/>
      </rPr>
      <t>1115-0301-0204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</si>
  <si>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41.1.1</t>
  </si>
  <si>
    <t>41.1</t>
  </si>
  <si>
    <t>Поолки. Очистка вручную от краски известковой /шпаклевк/ с земли и лесов</t>
  </si>
  <si>
    <r>
      <rPr>
        <b/>
        <sz val="10"/>
        <rFont val="Times New Roman"/>
        <family val="1"/>
        <charset val="204"/>
      </rPr>
      <t>1212-0104-0507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прим</t>
    </r>
    <r>
      <rPr>
        <sz val="10"/>
        <rFont val="Times New Roman"/>
        <family val="1"/>
        <charset val="204"/>
      </rPr>
      <t/>
    </r>
  </si>
  <si>
    <t>Потолок</t>
  </si>
  <si>
    <t>217-603-0104</t>
  </si>
  <si>
    <t>40.3.2</t>
  </si>
  <si>
    <t>212-402-0107</t>
  </si>
  <si>
    <t>40.3.1</t>
  </si>
  <si>
    <t>40.3</t>
  </si>
  <si>
    <t>Лебедки электрические тяговым усилием до 5,79 кН (0,59 т)</t>
  </si>
  <si>
    <t>314-502-0301</t>
  </si>
  <si>
    <t>40.2.1</t>
  </si>
  <si>
    <t>40.2</t>
  </si>
  <si>
    <t>Затраты труда рабочих (средний разряд работы 3,7). Работы по ремонту зданий и сооружений</t>
  </si>
  <si>
    <t>009-0137</t>
  </si>
  <si>
    <t>40.1.1</t>
  </si>
  <si>
    <t>40.1</t>
  </si>
  <si>
    <t>Штукатурка наружных прямолинейных откосов по камню и бетону. Ремонт раствором цементно-известковым с земли и лесов</t>
  </si>
  <si>
    <r>
      <rPr>
        <b/>
        <sz val="10"/>
        <rFont val="Times New Roman"/>
        <family val="1"/>
        <charset val="204"/>
      </rPr>
      <t>1211-0102-1101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</si>
  <si>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t>39.3.4</t>
  </si>
  <si>
    <t>39.3.3</t>
  </si>
  <si>
    <t>39.3.2</t>
  </si>
  <si>
    <t>39.3.1</t>
  </si>
  <si>
    <t>39.3</t>
  </si>
  <si>
    <t>39.2.4</t>
  </si>
  <si>
    <t>39.2.3</t>
  </si>
  <si>
    <t>39.2.2</t>
  </si>
  <si>
    <t>39.2.1</t>
  </si>
  <si>
    <t>39.2</t>
  </si>
  <si>
    <t>Затраты труда рабочих (средний разряд работы 3,5). Работы отделочные и изоляционные</t>
  </si>
  <si>
    <t>003-0135</t>
  </si>
  <si>
    <t>39.1.1</t>
  </si>
  <si>
    <t>39.1</t>
  </si>
  <si>
    <t>Подготовка под облицовку или оклейку раствором из сухих смесей поверхности стены, оштукатуренной цементно-песчаным раствором</t>
  </si>
  <si>
    <r>
      <rPr>
        <b/>
        <sz val="10"/>
        <rFont val="Times New Roman"/>
        <family val="1"/>
        <charset val="204"/>
      </rPr>
      <t>1115-0301-0202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</si>
  <si>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38.3.2</t>
  </si>
  <si>
    <t>38.3.1</t>
  </si>
  <si>
    <t>38.3</t>
  </si>
  <si>
    <t>38.2.1</t>
  </si>
  <si>
    <t>38.2</t>
  </si>
  <si>
    <t>Затраты труда рабочих (средний разряд работы 3,4). Работы по ремонту зданий и сооружений</t>
  </si>
  <si>
    <t>009-0134</t>
  </si>
  <si>
    <t>38.1.1</t>
  </si>
  <si>
    <t>38.1</t>
  </si>
  <si>
    <t>Штукатурка откосов внутри здания по камню и бетону. Ремонт раствором цементно-известковым. Поверхности прямолинейные</t>
  </si>
  <si>
    <r>
      <rPr>
        <b/>
        <sz val="10"/>
        <rFont val="Times New Roman"/>
        <family val="1"/>
        <charset val="204"/>
      </rPr>
      <t>1211-0101-0701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</si>
  <si>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t>Откосы</t>
  </si>
  <si>
    <t>223-503-0401</t>
  </si>
  <si>
    <t>37.3.1</t>
  </si>
  <si>
    <t>37.3</t>
  </si>
  <si>
    <t>37.2.3</t>
  </si>
  <si>
    <t>Шуруповерты строительно-монтажные</t>
  </si>
  <si>
    <t>343-302-0301</t>
  </si>
  <si>
    <t>37.2.2</t>
  </si>
  <si>
    <t>37.2.1</t>
  </si>
  <si>
    <t>37.2</t>
  </si>
  <si>
    <t>Затраты труда рабочих (средний разряд работы 2,9). Работы по устройству несущих и ограждающих конструкций</t>
  </si>
  <si>
    <t>002-0129</t>
  </si>
  <si>
    <t>37.1.1</t>
  </si>
  <si>
    <t>37.1</t>
  </si>
  <si>
    <t>Кзтр и Кэм=1,12</t>
  </si>
  <si>
    <t>Установка сетки антимоскитной</t>
  </si>
  <si>
    <r>
      <rPr>
        <b/>
        <sz val="10"/>
        <rFont val="Times New Roman"/>
        <family val="1"/>
        <charset val="204"/>
      </rPr>
      <t>1110-0301-0401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</si>
  <si>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223-102-0308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</si>
  <si>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235-202-0118</t>
  </si>
  <si>
    <t>35.3.3</t>
  </si>
  <si>
    <t>223-503-0504</t>
  </si>
  <si>
    <t>35.3.2</t>
  </si>
  <si>
    <t>223-503-0503</t>
  </si>
  <si>
    <t>35.3.1</t>
  </si>
  <si>
    <t>35.3</t>
  </si>
  <si>
    <t>Перфоратор электрический</t>
  </si>
  <si>
    <t>343-302-0101</t>
  </si>
  <si>
    <t>35.2.4</t>
  </si>
  <si>
    <t>35.2.3</t>
  </si>
  <si>
    <t>35.2.2</t>
  </si>
  <si>
    <t>35.2.1</t>
  </si>
  <si>
    <t>35.2</t>
  </si>
  <si>
    <t>Затраты труда рабочих (средний разряд работы 3,1). Работы по устройству несущих и ограждающих конструкций</t>
  </si>
  <si>
    <t>002-0131</t>
  </si>
  <si>
    <t>35.1.1</t>
  </si>
  <si>
    <t>35.1</t>
  </si>
  <si>
    <t>Устройство конструкций из ПВХ профилей оконных блоков площадью более 2 м² поворотных (откидных, поворотно-откидных) трехстворчатых (в том числе при наличии створок глухого остекления)</t>
  </si>
  <si>
    <r>
      <rPr>
        <b/>
        <sz val="10"/>
        <rFont val="Times New Roman"/>
        <family val="1"/>
        <charset val="204"/>
      </rPr>
      <t>1110-0301-0108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Изм. и доп. вып. 45</t>
    </r>
    <r>
      <rPr>
        <sz val="10"/>
        <rFont val="Times New Roman"/>
        <family val="1"/>
        <charset val="204"/>
      </rPr>
      <t/>
    </r>
  </si>
  <si>
    <t>Молотки отбойные пневматические при работе от передвижных компрессорных станций</t>
  </si>
  <si>
    <t>343-401-0201</t>
  </si>
  <si>
    <t>34.2.3</t>
  </si>
  <si>
    <t>Компрессоры передвижные с двигателем внутреннего сгорания давлением до 686 кПа (7 атм), производительность 5 м³/мин</t>
  </si>
  <si>
    <t>315-102-0102</t>
  </si>
  <si>
    <t>34.2.2</t>
  </si>
  <si>
    <t>34.2.1</t>
  </si>
  <si>
    <t>34.2</t>
  </si>
  <si>
    <t>Затраты труда рабочих (средний разряд работы 2,5). Работы по ремонту зданий и сооружений</t>
  </si>
  <si>
    <t>009-0125</t>
  </si>
  <si>
    <t>34.1.1</t>
  </si>
  <si>
    <t>34.1</t>
  </si>
  <si>
    <t>Коробки оконные в каменных стенах. Демонтаж с отбивкой штукатурки в откосах</t>
  </si>
  <si>
    <r>
      <rPr>
        <b/>
        <sz val="10"/>
        <rFont val="Times New Roman"/>
        <family val="1"/>
        <charset val="204"/>
      </rPr>
      <t>1206-0101-0101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</si>
  <si>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t>Окна</t>
  </si>
  <si>
    <r>
      <rPr>
        <b/>
        <sz val="10"/>
        <rFont val="Times New Roman"/>
        <family val="1"/>
        <charset val="204"/>
      </rPr>
      <t>224-204-0102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</si>
  <si>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224-204-0112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</si>
  <si>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224-204-0103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</si>
  <si>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224-204-0106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прим.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</si>
  <si>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224-204-0111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</si>
  <si>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224-204-0110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</si>
  <si>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224-204-0101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</si>
  <si>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217-101-0401</t>
  </si>
  <si>
    <t>26.3.1</t>
  </si>
  <si>
    <t>26.3</t>
  </si>
  <si>
    <t>26.2.2</t>
  </si>
  <si>
    <t>26.2.1</t>
  </si>
  <si>
    <t>26.2</t>
  </si>
  <si>
    <t>26.1.1</t>
  </si>
  <si>
    <t>26.1</t>
  </si>
  <si>
    <t>м водосточной трубы</t>
  </si>
  <si>
    <t>Устройство в водосточных системах наружных из ПВХ для скатных кровель вертикальных элементов - водосточные трубы</t>
  </si>
  <si>
    <r>
      <rPr>
        <b/>
        <sz val="10"/>
        <rFont val="Times New Roman"/>
        <family val="1"/>
        <charset val="204"/>
      </rPr>
      <t>1112-0201-0902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</si>
  <si>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217-106-0105</t>
  </si>
  <si>
    <t>25.3.1</t>
  </si>
  <si>
    <t>25.3</t>
  </si>
  <si>
    <t>25.2.3</t>
  </si>
  <si>
    <t>25.2.2</t>
  </si>
  <si>
    <t>25.2.1</t>
  </si>
  <si>
    <t>25.2</t>
  </si>
  <si>
    <t>25.1.1</t>
  </si>
  <si>
    <t>25.1</t>
  </si>
  <si>
    <t>м желоба</t>
  </si>
  <si>
    <t>Устройство в водосточных системах наружных из ПВХ для скатных кровель горизонтальных элементов - желобов</t>
  </si>
  <si>
    <r>
      <rPr>
        <b/>
        <sz val="10"/>
        <rFont val="Times New Roman"/>
        <family val="1"/>
        <charset val="204"/>
      </rPr>
      <t>1112-0201-0901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</si>
  <si>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Водоотлив</t>
  </si>
  <si>
    <r>
      <rPr>
        <b/>
        <sz val="10"/>
        <rFont val="Times New Roman"/>
        <family val="1"/>
        <charset val="204"/>
      </rPr>
      <t>214-204-0711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</si>
  <si>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217-102-0104</t>
  </si>
  <si>
    <t>23.3.2</t>
  </si>
  <si>
    <t>261-107-0229</t>
  </si>
  <si>
    <t>23.3.1</t>
  </si>
  <si>
    <t>23.3</t>
  </si>
  <si>
    <t>23.2.3</t>
  </si>
  <si>
    <t>23.2.2</t>
  </si>
  <si>
    <t>Дрели электрические</t>
  </si>
  <si>
    <t>343-302-0201</t>
  </si>
  <si>
    <t>23.2.1</t>
  </si>
  <si>
    <t>23.2</t>
  </si>
  <si>
    <t>Затраты труда рабочих (средний разряд работы 3,3). Работы по устройству несущих и ограждающих конструкций</t>
  </si>
  <si>
    <t>002-0133</t>
  </si>
  <si>
    <t>23.1.1</t>
  </si>
  <si>
    <t>23.1</t>
  </si>
  <si>
    <t>Облицовка фронтона стальным профилированным листом</t>
  </si>
  <si>
    <r>
      <rPr>
        <b/>
        <sz val="10"/>
        <rFont val="Times New Roman"/>
        <family val="1"/>
        <charset val="204"/>
      </rPr>
      <t>1109-0108-0401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прим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</si>
  <si>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224-105-0112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</si>
  <si>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217-106-0102</t>
  </si>
  <si>
    <t>21.3.3</t>
  </si>
  <si>
    <t>236-202-1012</t>
  </si>
  <si>
    <t>21.3.2</t>
  </si>
  <si>
    <t>224-204-0113</t>
  </si>
  <si>
    <t>21.3.1</t>
  </si>
  <si>
    <t>21.3</t>
  </si>
  <si>
    <t>Ножницы электрические</t>
  </si>
  <si>
    <t>343-101-0101</t>
  </si>
  <si>
    <t>21.2.4</t>
  </si>
  <si>
    <t>21.2.3</t>
  </si>
  <si>
    <t>21.2.2</t>
  </si>
  <si>
    <t>21.2.1</t>
  </si>
  <si>
    <t>21.2</t>
  </si>
  <si>
    <t>21.1.1</t>
  </si>
  <si>
    <t>21.1</t>
  </si>
  <si>
    <t>м планки</t>
  </si>
  <si>
    <t>Устройство планок кровельных коньковых из профилированного оцинкованного листа</t>
  </si>
  <si>
    <r>
      <rPr>
        <b/>
        <sz val="10"/>
        <rFont val="Times New Roman"/>
        <family val="1"/>
        <charset val="204"/>
      </rPr>
      <t>1112-0201-0603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</si>
  <si>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224-101-0503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</si>
  <si>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217-106-0101</t>
  </si>
  <si>
    <t>19.3.4</t>
  </si>
  <si>
    <t>217-108-0101</t>
  </si>
  <si>
    <t>19.3.3</t>
  </si>
  <si>
    <t>215-204-0502</t>
  </si>
  <si>
    <t>19.3.2</t>
  </si>
  <si>
    <t>215-202-0502</t>
  </si>
  <si>
    <t>19.3.1</t>
  </si>
  <si>
    <t>19.3</t>
  </si>
  <si>
    <t>19.2.5</t>
  </si>
  <si>
    <t>19.2.4</t>
  </si>
  <si>
    <t>19.2.3</t>
  </si>
  <si>
    <t>Пила дисковая электрическая</t>
  </si>
  <si>
    <t>343-102-0101</t>
  </si>
  <si>
    <t>19.2.2</t>
  </si>
  <si>
    <t>Краны на автомобильном ходу максимальной грузоподъёмностью 16 т</t>
  </si>
  <si>
    <t>314-102-0103</t>
  </si>
  <si>
    <t>19.2.1</t>
  </si>
  <si>
    <t>19.2</t>
  </si>
  <si>
    <t>Затраты труда рабочих (средний разряд работы 3). Работы отделочные и изоляционные</t>
  </si>
  <si>
    <t>003-0130</t>
  </si>
  <si>
    <t>19.1.1</t>
  </si>
  <si>
    <t>19.1</t>
  </si>
  <si>
    <t>м² кровли</t>
  </si>
  <si>
    <t>Устройство кровель из металлочерепицы по деревянной обрешетке с ее устройством</t>
  </si>
  <si>
    <r>
      <rPr>
        <b/>
        <sz val="10"/>
        <rFont val="Times New Roman"/>
        <family val="1"/>
        <charset val="204"/>
      </rPr>
      <t>1112-0106-0101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Изм. и доп. вып. 45</t>
    </r>
    <r>
      <rPr>
        <sz val="10"/>
        <rFont val="Times New Roman"/>
        <family val="1"/>
        <charset val="204"/>
      </rPr>
      <t/>
    </r>
  </si>
  <si>
    <t>214-105-0102</t>
  </si>
  <si>
    <t>18.3.3</t>
  </si>
  <si>
    <t>217-108-0302</t>
  </si>
  <si>
    <t>18.3.2</t>
  </si>
  <si>
    <t>214-209-0210</t>
  </si>
  <si>
    <t>18.3.1</t>
  </si>
  <si>
    <t>18.3</t>
  </si>
  <si>
    <t>18.2.2</t>
  </si>
  <si>
    <t>Краны башенные максимальной грузоподъёмностью 8 т, высота подъема до 41,5 м, максимальный вылет стрелы до 55 м</t>
  </si>
  <si>
    <t>314-101-0103</t>
  </si>
  <si>
    <t>18.2.1</t>
  </si>
  <si>
    <t>18.2</t>
  </si>
  <si>
    <t>18.1.1</t>
  </si>
  <si>
    <t>18.1</t>
  </si>
  <si>
    <t>м² покрытия</t>
  </si>
  <si>
    <t>Устройство защиты покрытиями мелкими из листовой оцинкованной стали брандмауэров, парапетов, свесов и тому подобных</t>
  </si>
  <si>
    <r>
      <rPr>
        <b/>
        <sz val="10"/>
        <rFont val="Times New Roman"/>
        <family val="1"/>
        <charset val="204"/>
      </rPr>
      <t>1112-0201-0201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</si>
  <si>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215-204-0301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</si>
  <si>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16.3.1</t>
  </si>
  <si>
    <t>16.3</t>
  </si>
  <si>
    <t>16.2.2</t>
  </si>
  <si>
    <t>16.2.1</t>
  </si>
  <si>
    <t>16.2</t>
  </si>
  <si>
    <t>Затраты труда рабочих (средний разряд работы 2,2). Работы по ремонту зданий и сооружений</t>
  </si>
  <si>
    <t>009-0122</t>
  </si>
  <si>
    <t>16.1.1</t>
  </si>
  <si>
    <t>16.1</t>
  </si>
  <si>
    <t>Обрешетка с прозорами из досок и брусков под кровлю из черепицы. Устройство</t>
  </si>
  <si>
    <r>
      <rPr>
        <b/>
        <sz val="10"/>
        <rFont val="Times New Roman"/>
        <family val="1"/>
        <charset val="204"/>
      </rPr>
      <t>1208-0101-1404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</si>
  <si>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t>236-106-0404</t>
  </si>
  <si>
    <t>14.3.5</t>
  </si>
  <si>
    <t>214-405-0201</t>
  </si>
  <si>
    <t>14.3.4</t>
  </si>
  <si>
    <t>14.3.3</t>
  </si>
  <si>
    <t>214-209-0802</t>
  </si>
  <si>
    <t>14.3.2</t>
  </si>
  <si>
    <t>235-101-0901</t>
  </si>
  <si>
    <t>14.3.1</t>
  </si>
  <si>
    <t>14.3</t>
  </si>
  <si>
    <t>14.2.4</t>
  </si>
  <si>
    <t>14.2.3</t>
  </si>
  <si>
    <t>14.2.2</t>
  </si>
  <si>
    <t>14.2.1</t>
  </si>
  <si>
    <t>14.2</t>
  </si>
  <si>
    <t>Затраты труда рабочих (средний разряд работы 2,8). Работы по устройству несущих и ограждающих конструкций</t>
  </si>
  <si>
    <t>002-0128</t>
  </si>
  <si>
    <t>14.1.1</t>
  </si>
  <si>
    <t>14.1</t>
  </si>
  <si>
    <t>м³ древесины в конструкции</t>
  </si>
  <si>
    <t>Установка стропил с изготовлением /фронтонная доска/</t>
  </si>
  <si>
    <r>
      <rPr>
        <b/>
        <sz val="10"/>
        <rFont val="Times New Roman"/>
        <family val="1"/>
        <charset val="204"/>
      </rPr>
      <t>1110-0104-0209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</si>
  <si>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215-202-0501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</si>
  <si>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12.3.5</t>
  </si>
  <si>
    <t>12.3.4</t>
  </si>
  <si>
    <t>12.3.3</t>
  </si>
  <si>
    <t>12.3.2</t>
  </si>
  <si>
    <t>12.3.1</t>
  </si>
  <si>
    <t>12.3</t>
  </si>
  <si>
    <t>12.2.4</t>
  </si>
  <si>
    <t>12.2.3</t>
  </si>
  <si>
    <t>12.2.2</t>
  </si>
  <si>
    <t>12.2.1</t>
  </si>
  <si>
    <t>12.2</t>
  </si>
  <si>
    <t>12.1.1</t>
  </si>
  <si>
    <t>12.1</t>
  </si>
  <si>
    <t>Установка стропил с изготовлением</t>
  </si>
  <si>
    <t>10.3.5</t>
  </si>
  <si>
    <t>10.3.4</t>
  </si>
  <si>
    <t>10.3.3</t>
  </si>
  <si>
    <t>10.3.2</t>
  </si>
  <si>
    <t>10.3.1</t>
  </si>
  <si>
    <t>10.3</t>
  </si>
  <si>
    <t>10.2.4</t>
  </si>
  <si>
    <t>10.2.3</t>
  </si>
  <si>
    <t>10.2.2</t>
  </si>
  <si>
    <t>10.2.1</t>
  </si>
  <si>
    <t>10.2</t>
  </si>
  <si>
    <t>10.1.1</t>
  </si>
  <si>
    <t>10.1</t>
  </si>
  <si>
    <t>Установка стропил с изготовлением /стропила и стойки/</t>
  </si>
  <si>
    <r>
      <rPr>
        <b/>
        <sz val="10"/>
        <rFont val="Times New Roman"/>
        <family val="1"/>
        <charset val="204"/>
      </rPr>
      <t>217-101-0101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</si>
  <si>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217-103-0107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прим.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</si>
  <si>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215-202-0201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</si>
  <si>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6.3.5</t>
  </si>
  <si>
    <t>6.3.4</t>
  </si>
  <si>
    <t>6.3.3</t>
  </si>
  <si>
    <t>6.3.2</t>
  </si>
  <si>
    <t>6.3.1</t>
  </si>
  <si>
    <t>6.3</t>
  </si>
  <si>
    <t>6.2.4</t>
  </si>
  <si>
    <t>6.2.3</t>
  </si>
  <si>
    <t>6.2.2</t>
  </si>
  <si>
    <t>6.2.1</t>
  </si>
  <si>
    <t>6.2</t>
  </si>
  <si>
    <t>6.1.1</t>
  </si>
  <si>
    <t>6.1</t>
  </si>
  <si>
    <t>Установка стропил с изготовлением /опорный брус/</t>
  </si>
  <si>
    <t>217-701-0215</t>
  </si>
  <si>
    <t>5.3.4</t>
  </si>
  <si>
    <t>217-701-0118</t>
  </si>
  <si>
    <t>5.3.3</t>
  </si>
  <si>
    <t>217-701-0117</t>
  </si>
  <si>
    <t>5.3.2</t>
  </si>
  <si>
    <t>5.3.1</t>
  </si>
  <si>
    <t>5.3</t>
  </si>
  <si>
    <t>5.2.2</t>
  </si>
  <si>
    <t>5.2.1</t>
  </si>
  <si>
    <t>5.2</t>
  </si>
  <si>
    <t>Затраты труда рабочих (средний разряд работы 3,2). Работы по устройству несущих и ограждающих конструкций</t>
  </si>
  <si>
    <t>002-0132</t>
  </si>
  <si>
    <t>5.1.1</t>
  </si>
  <si>
    <t>5.1</t>
  </si>
  <si>
    <t>м² обработанной поверхности</t>
  </si>
  <si>
    <t>Работы по огнезащите деревянных конструкций обрешетки под кровлю, покрытия и настилов по фермам</t>
  </si>
  <si>
    <r>
      <rPr>
        <b/>
        <sz val="10"/>
        <rFont val="Times New Roman"/>
        <family val="1"/>
        <charset val="204"/>
      </rPr>
      <t>1110-0107-0105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</si>
  <si>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4.2.1</t>
  </si>
  <si>
    <t>4.2</t>
  </si>
  <si>
    <t>Затраты труда рабочих (средний разряд работы 3). Специальные работы в грунтах, работы по устройству конструкций башенного и мачтового типа, промышленных печей и труб</t>
  </si>
  <si>
    <t>006-0130</t>
  </si>
  <si>
    <t>4.1.1</t>
  </si>
  <si>
    <t>4.1</t>
  </si>
  <si>
    <t>Вычитается позиция: На каждые 10 мм изменения глубины сверления исключать к норме 1146-0502-0201 /до 100 мм/</t>
  </si>
  <si>
    <r>
      <rPr>
        <b/>
        <sz val="10"/>
        <rFont val="Times New Roman"/>
        <family val="1"/>
        <charset val="204"/>
      </rPr>
      <t>1146-0502-0206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К=10</t>
    </r>
    <r>
      <rPr>
        <sz val="10"/>
        <rFont val="Times New Roman"/>
        <family val="1"/>
        <charset val="204"/>
      </rPr>
      <t/>
    </r>
  </si>
  <si>
    <t>3.2.1</t>
  </si>
  <si>
    <t>3.2</t>
  </si>
  <si>
    <t>3.1.1</t>
  </si>
  <si>
    <t>3.1</t>
  </si>
  <si>
    <t>Сверление перфоратором горизонтального отверстия в железобетонной конструкции стены, глубина 200 мм, диаметр до 25 мм</t>
  </si>
  <si>
    <r>
      <rPr>
        <b/>
        <sz val="10"/>
        <rFont val="Times New Roman"/>
        <family val="1"/>
        <charset val="204"/>
      </rPr>
      <t>1146-0502-0201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</si>
  <si>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273-501-0303-0011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1-2</t>
    </r>
    <r>
      <rPr>
        <sz val="10"/>
        <rFont val="Times New Roman"/>
        <family val="1"/>
        <charset val="204"/>
      </rPr>
      <t/>
    </r>
  </si>
  <si>
    <t>217-605-0104</t>
  </si>
  <si>
    <t>1.3.2</t>
  </si>
  <si>
    <t>235-201-0101</t>
  </si>
  <si>
    <t>1.3.1</t>
  </si>
  <si>
    <t>1.3</t>
  </si>
  <si>
    <t>Горелки газопламенные</t>
  </si>
  <si>
    <t>324-108-0401</t>
  </si>
  <si>
    <t>1.2.3</t>
  </si>
  <si>
    <t>1.2.2</t>
  </si>
  <si>
    <t>Компрессоры передвижные с двигателем внутреннего сгорания давлением до 686 кПа (7 атм), производительность 2,2 м³/мин</t>
  </si>
  <si>
    <t>315-102-0101</t>
  </si>
  <si>
    <t>1.2.1</t>
  </si>
  <si>
    <t>1.2</t>
  </si>
  <si>
    <t>1.1.1</t>
  </si>
  <si>
    <t>1.1</t>
  </si>
  <si>
    <t>м² поверхности</t>
  </si>
  <si>
    <t>Устройство гидроизоляции боковой стен, фундаментов монолитных наплавляемыми материалами в один слой</t>
  </si>
  <si>
    <r>
      <rPr>
        <b/>
        <sz val="10"/>
        <rFont val="Times New Roman"/>
        <family val="1"/>
        <charset val="204"/>
      </rPr>
      <t>1113-0101-0309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</si>
  <si>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Кровля</t>
  </si>
  <si>
    <t>нормативная трудоемкость</t>
  </si>
  <si>
    <t>перевозки</t>
  </si>
  <si>
    <t>ВСЕГО по смете:</t>
  </si>
  <si>
    <t>Общая стоимость, 
тенге</t>
  </si>
  <si>
    <t>Стоимость единицы измерения, 
тенге</t>
  </si>
  <si>
    <t>Количество</t>
  </si>
  <si>
    <t>Наименование работ и затрат</t>
  </si>
  <si>
    <t>Обоснование</t>
  </si>
  <si>
    <t>Номер по порядку</t>
  </si>
  <si>
    <t>Составлен(а) в ценах июня 2026 г.</t>
  </si>
  <si>
    <t xml:space="preserve"> тыс. чел.-ч</t>
  </si>
  <si>
    <t>Нормативная трудоемкость</t>
  </si>
  <si>
    <t xml:space="preserve"> тыс. тенге</t>
  </si>
  <si>
    <t>Средства на оплату труда</t>
  </si>
  <si>
    <t>Сметная стоимость</t>
  </si>
  <si>
    <t>Основание: ДВ</t>
  </si>
  <si>
    <t xml:space="preserve">на </t>
  </si>
  <si>
    <t>(Локальный сметный расчет)</t>
  </si>
  <si>
    <t>Локальная смета № 02-01-01-03</t>
  </si>
  <si>
    <t>Наименование объекта</t>
  </si>
  <si>
    <t>Наименование стройки</t>
  </si>
  <si>
    <t>Форма 4*</t>
  </si>
  <si>
    <t>НДЦС РК 8.01-08-2022</t>
  </si>
  <si>
    <t>Всего по ведомости:</t>
  </si>
  <si>
    <t>Итого материальные ресурсы</t>
  </si>
  <si>
    <r>
      <t>217-103-0107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</si>
  <si>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217-603-0103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</si>
  <si>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217-603-0104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</si>
  <si>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217-102-0104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</si>
  <si>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236-202-1012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</si>
  <si>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261-107-0229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</si>
  <si>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217-108-0302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</si>
  <si>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</si>
  <si>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218-103-0201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</si>
  <si>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214-209-0210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</si>
  <si>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217-701-0117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</si>
  <si>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261-201-0604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</si>
  <si>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217-106-0102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</si>
  <si>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236-101-0116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</si>
  <si>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217-605-0104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</si>
  <si>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217-701-0215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</si>
  <si>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235-101-0901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</si>
  <si>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223-503-0504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</si>
  <si>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217-101-0401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</si>
  <si>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235-202-0118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</si>
  <si>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224-204-0110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</si>
  <si>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217-106-0101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</si>
  <si>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236-106-0404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</si>
  <si>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218-103-0203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</si>
  <si>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235-201-0101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</si>
  <si>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224-204-0106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</si>
  <si>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224-204-0103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</si>
  <si>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224-204-0113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</si>
  <si>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224-204-0112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</si>
  <si>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217-106-0105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</si>
  <si>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223-503-0503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</si>
  <si>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223-503-0401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</si>
  <si>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261-201-0342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</si>
  <si>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212-402-0107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</si>
  <si>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224-204-0111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</si>
  <si>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214-105-0102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</si>
  <si>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224-105-0112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</si>
  <si>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217-701-0118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</si>
  <si>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224-204-0102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</si>
  <si>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232-501-0301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</si>
  <si>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217-108-0101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</si>
  <si>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214-209-0802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</si>
  <si>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224-204-0101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</si>
  <si>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236-202-0301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</si>
  <si>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273-501-0303-0011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1-2</t>
    </r>
    <r>
      <rPr>
        <sz val="10"/>
        <rFont val="Times New Roman"/>
        <family val="1"/>
        <charset val="204"/>
      </rPr>
      <t/>
    </r>
  </si>
  <si>
    <r>
      <t>214-204-0711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</si>
  <si>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215-204-0502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</si>
  <si>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215-202-0502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</si>
  <si>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214-405-0201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</si>
  <si>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215-204-0301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</si>
  <si>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215-202-0201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</si>
  <si>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215-202-0501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</si>
  <si>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224-101-0503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</si>
  <si>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223-102-0308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</si>
  <si>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I. Материалы</t>
  </si>
  <si>
    <t>Наименование ресурса</t>
  </si>
  <si>
    <t>к локальной смете № 02-01-01-03</t>
  </si>
  <si>
    <t>Ведомость материальных ресурсов и оборудования</t>
  </si>
  <si>
    <t>Заказчик</t>
  </si>
  <si>
    <t>Начальник сметного отдела</t>
  </si>
  <si>
    <t>Главный инженер проекта</t>
  </si>
  <si>
    <t>Руководитель проектной организации</t>
  </si>
  <si>
    <t>ИТОГО ПО СВОДНОМУ СМЕТНОМУ РАСЧЕТУ СТОИМОСТИ СТРОИТЕЛЬСТВА</t>
  </si>
  <si>
    <t>Итого налог на добавленную стоимость</t>
  </si>
  <si>
    <t>Итого по части II в прогнозных ценах:</t>
  </si>
  <si>
    <t>на III квартал 2026 г., доля - 100 %, к - 1,0213</t>
  </si>
  <si>
    <t>НДЦС РК 8.04-07-2026, табл. 2, разд. 2</t>
  </si>
  <si>
    <r>
      <rPr>
        <b/>
        <u/>
        <sz val="9"/>
        <color rgb="FF808080"/>
        <rFont val="Arial"/>
        <family val="2"/>
        <charset val="204"/>
      </rPr>
      <t>Пересчет итогов по кварталам с учетом коэффициента (индекса)</t>
    </r>
    <r>
      <rPr>
        <sz val="9"/>
        <color rgb="FF808080"/>
        <rFont val="Arial"/>
        <family val="2"/>
        <charset val="204"/>
      </rPr>
      <t/>
    </r>
  </si>
  <si>
    <t>Итого по части II в сметных ценах:</t>
  </si>
  <si>
    <t>Непредвиденные работы и затраты - 5%</t>
  </si>
  <si>
    <t>НДЦС РК 8.01-08-2022, п.8.2.66.4 а)</t>
  </si>
  <si>
    <t>Сметная прибыль 5%</t>
  </si>
  <si>
    <t>НДЦС РК 8.01-08-2022 п.8.2.65.2</t>
  </si>
  <si>
    <t>ИТОГО ПО ГЛАВАМ 1-8</t>
  </si>
  <si>
    <t>Итого по главе 8</t>
  </si>
  <si>
    <t>Затраты на организацию и управление строительно-монтажными работами по стройке в целом (общеплощадочные затраты) - 6,3%</t>
  </si>
  <si>
    <t>НДЦС РК 8.01-08-2022, прил. А, п. 8.1</t>
  </si>
  <si>
    <t>Глава 8</t>
  </si>
  <si>
    <t>ИТОГО ПО ГЛАВАМ 1-7</t>
  </si>
  <si>
    <t>Итого по главе 2: Основные объекты строительства</t>
  </si>
  <si>
    <t>Глава 2. Основные объекты строительства</t>
  </si>
  <si>
    <t>Часть II. Строительство</t>
  </si>
  <si>
    <t>прочих затрат</t>
  </si>
  <si>
    <t>оборудования, мебели и инвентаря</t>
  </si>
  <si>
    <t>строительно-монтажных работ</t>
  </si>
  <si>
    <t>Общая сметная стоимость, 
тыс. тенге</t>
  </si>
  <si>
    <t>Сметная стоимость, тыс. тенге</t>
  </si>
  <si>
    <t>Наименование частей, глав, объектов, работ и затрат</t>
  </si>
  <si>
    <t>Номера смет и расчетов, иные документы</t>
  </si>
  <si>
    <t>Составлен в ценах 2026 г.</t>
  </si>
  <si>
    <t>(наименование стройки)</t>
  </si>
  <si>
    <t>Сводный сметный расчет стоимости строительства</t>
  </si>
  <si>
    <t>(ссылка на документ об утверждении)</t>
  </si>
  <si>
    <t>тыс. тенге</t>
  </si>
  <si>
    <t>налог на добавленную стоимость</t>
  </si>
  <si>
    <t xml:space="preserve"> 1855,415</t>
  </si>
  <si>
    <t>в том числе:</t>
  </si>
  <si>
    <t>в сумме</t>
  </si>
  <si>
    <t>общая сметная стоимость по Сводному сметному расчету</t>
  </si>
  <si>
    <t>Утверждена</t>
  </si>
  <si>
    <t xml:space="preserve">Форма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</si>
</sst>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0.0000"/>
    <numFmt numFmtId="165" formatCode="##0"/>
    <numFmt numFmtId="166" formatCode="##0.#####"/>
    <numFmt numFmtId="167" formatCode="#\ ##0"/>
    <numFmt numFmtId="168" formatCode="#\ ##0.##"/>
    <numFmt numFmtId="169" formatCode="##0.#"/>
    <numFmt numFmtId="170" formatCode="##0.###"/>
    <numFmt numFmtId="171" formatCode="##0.####"/>
    <numFmt numFmtId="172" formatCode="##0.##"/>
    <numFmt numFmtId="173" formatCode="#\ ##0.#"/>
    <numFmt numFmtId="174" formatCode="##0.######"/>
    <numFmt numFmtId="175" formatCode="##0.#######"/>
    <numFmt numFmtId="176" formatCode="#\ ###\ ##0"/>
    <numFmt numFmtId="177" formatCode="#\ ##0.###"/>
    <numFmt numFmtId="178" formatCode="#,##0.000"/>
  </numFmts>
  <fonts count="40" x14ac:knownFonts="1">
    <font>
      <sz val="10"/>
      <color rgb="FF000000"/>
      <name val="Arial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rgb="FF000000"/>
      <name val="Times New Roman Cyr"/>
      <charset val="204"/>
    </font>
    <font>
      <b/>
      <sz val="10"/>
      <color rgb="FF000000"/>
      <name val="Arial Cyr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color rgb="FF7F7F7F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rgb="FF000000"/>
      <name val="Arial"/>
      <family val="2"/>
      <charset val="204"/>
    </font>
    <font>
      <b/>
      <sz val="9"/>
      <color rgb="FF808080"/>
      <name val="Arial"/>
      <family val="2"/>
      <charset val="204"/>
    </font>
    <font>
      <i/>
      <sz val="10"/>
      <color rgb="FFC3C3C3"/>
      <name val="Times New Roman"/>
      <family val="1"/>
      <charset val="204"/>
    </font>
    <font>
      <i/>
      <sz val="10"/>
      <color rgb="FFAFAFAF"/>
      <name val="Times New Roman"/>
      <family val="1"/>
      <charset val="204"/>
    </font>
    <font>
      <i/>
      <sz val="10"/>
      <color rgb="FF444444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sz val="10"/>
      <color rgb="FF262626"/>
      <name val="Times New Roman"/>
      <family val="1"/>
      <charset val="204"/>
    </font>
    <font>
      <i/>
      <sz val="10"/>
      <color rgb="FF808080"/>
      <name val="Times New Roman"/>
      <family val="1"/>
      <charset val="204"/>
    </font>
    <font>
      <b/>
      <sz val="10"/>
      <color rgb="FFFFFFFF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sz val="8"/>
      <color rgb="FF939393"/>
      <name val="Times New Roman"/>
      <family val="1"/>
      <charset val="204"/>
    </font>
    <font>
      <sz val="8"/>
      <color rgb="FF595959"/>
      <name val="Times New Roman"/>
      <family val="1"/>
      <charset val="204"/>
    </font>
    <font>
      <sz val="10"/>
      <color rgb="FF595959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b/>
      <u/>
      <sz val="9"/>
      <color rgb="FF808080"/>
      <name val="Arial"/>
      <family val="2"/>
      <charset val="204"/>
    </font>
    <font>
      <sz val="9"/>
      <color rgb="FF808080"/>
      <name val="Arial"/>
      <family val="2"/>
      <charset val="204"/>
    </font>
    <font>
      <sz val="10"/>
      <color rgb="FF262626"/>
      <name val="Times New Roman Cyr"/>
      <charset val="204"/>
    </font>
    <font>
      <sz val="10"/>
      <color rgb="FF808080"/>
      <name val="Times New Roman Cyr"/>
      <charset val="204"/>
    </font>
    <font>
      <i/>
      <sz val="8"/>
      <color rgb="FF000000"/>
      <name val="Times New Roman Cyr"/>
      <charset val="204"/>
    </font>
    <font>
      <sz val="9"/>
      <color rgb="FF000000"/>
      <name val="Times New Roman Cyr"/>
      <charset val="204"/>
    </font>
    <font>
      <sz val="12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2"/>
      <color rgb="FFFBFBFB"/>
      <name val="Times New Roman Cyr"/>
      <charset val="204"/>
    </font>
    <font>
      <b/>
      <sz val="10"/>
      <color rgb="FF000000"/>
      <name val="Times New Roman Cyr"/>
      <charset val="204"/>
    </font>
    <font>
      <sz val="8"/>
      <color rgb="FF808080"/>
      <name val="Times New Roman Cyr"/>
      <charset val="204"/>
    </font>
    <font>
      <b/>
      <sz val="10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CCFFFF"/>
        <bgColor rgb="FFCCFFFF"/>
      </patternFill>
    </fill>
    <fill>
      <patternFill patternType="solid">
        <fgColor rgb="FFFFFFE7"/>
        <bgColor rgb="FF400000"/>
      </patternFill>
    </fill>
    <fill>
      <patternFill patternType="solid">
        <fgColor rgb="FFEEF9FE"/>
        <bgColor rgb="FF400000"/>
      </patternFill>
    </fill>
    <fill>
      <patternFill patternType="solid">
        <fgColor rgb="FFE8FAEB"/>
        <bgColor rgb="FF400000"/>
      </patternFill>
    </fill>
  </fills>
  <borders count="39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rgb="FFC0C0C0"/>
      </top>
      <bottom/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969696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/>
      <right/>
      <top style="hair">
        <color auto="1"/>
      </top>
      <bottom/>
      <diagonal/>
    </border>
    <border>
      <left style="hair">
        <color rgb="FFC0C0C0"/>
      </left>
      <right/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/>
      <right style="hair">
        <color rgb="FFC0C0C0"/>
      </right>
      <top/>
      <bottom/>
      <diagonal/>
    </border>
  </borders>
  <cellStyleXfs count="3">
    <xf numFmtId="0" fontId="0" fillId="0" borderId="0"/>
    <xf numFmtId="0" fontId="9" fillId="2" borderId="0"/>
    <xf numFmtId="0" fontId="9" fillId="2" borderId="0"/>
  </cellStyleXfs>
  <cellXfs count="265">
    <xf numFmtId="0" fontId="0" fillId="0" borderId="0" xfId="0"/>
    <xf numFmtId="0" fontId="1" fillId="2" borderId="0" xfId="0" applyFont="1" applyFill="1" applyBorder="1" applyProtection="1">
      <protection locked="0" hidden="1"/>
    </xf>
    <xf numFmtId="0" fontId="0" fillId="2" borderId="0" xfId="0" applyFont="1" applyFill="1" applyBorder="1" applyProtection="1">
      <protection locked="0" hidden="1"/>
    </xf>
    <xf numFmtId="0" fontId="2" fillId="2" borderId="0" xfId="0" applyFont="1" applyFill="1" applyBorder="1" applyProtection="1">
      <protection locked="0" hidden="1"/>
    </xf>
    <xf numFmtId="0" fontId="1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horizontal="left" vertical="top" wrapText="1"/>
      <protection locked="0" hidden="1"/>
    </xf>
    <xf numFmtId="0" fontId="3" fillId="2" borderId="0" xfId="0" applyFont="1" applyFill="1" applyBorder="1" applyAlignment="1" applyProtection="1">
      <alignment vertical="top"/>
      <protection locked="0" hidden="1"/>
    </xf>
    <xf numFmtId="0" fontId="3" fillId="2" borderId="0" xfId="0" applyFont="1" applyFill="1" applyBorder="1" applyAlignment="1" applyProtection="1">
      <alignment horizontal="right" vertical="top"/>
      <protection locked="0" hidden="1"/>
    </xf>
    <xf numFmtId="0" fontId="3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right" vertical="top"/>
      <protection locked="0" hidden="1"/>
    </xf>
    <xf numFmtId="0" fontId="4" fillId="2" borderId="0" xfId="0" applyFont="1" applyFill="1" applyBorder="1" applyAlignment="1" applyProtection="1">
      <alignment horizontal="center"/>
      <protection locked="0" hidden="1"/>
    </xf>
    <xf numFmtId="0" fontId="3" fillId="3" borderId="1" xfId="0" applyFont="1" applyFill="1" applyBorder="1" applyAlignment="1" applyProtection="1">
      <alignment horizontal="center" vertical="center" wrapText="1"/>
      <protection locked="0" hidden="1"/>
    </xf>
    <xf numFmtId="0" fontId="5" fillId="2" borderId="0" xfId="0" applyFont="1" applyFill="1" applyBorder="1" applyProtection="1">
      <protection locked="0" hidden="1"/>
    </xf>
    <xf numFmtId="0" fontId="1" fillId="2" borderId="5" xfId="0" applyFont="1" applyFill="1" applyBorder="1" applyAlignment="1" applyProtection="1">
      <alignment horizontal="center" vertical="top" wrapText="1"/>
      <protection locked="0" hidden="1"/>
    </xf>
    <xf numFmtId="0" fontId="1" fillId="2" borderId="5" xfId="0" applyFont="1" applyFill="1" applyBorder="1" applyAlignment="1" applyProtection="1">
      <alignment horizontal="left" vertical="top" wrapText="1"/>
      <protection locked="0" hidden="1"/>
    </xf>
    <xf numFmtId="0" fontId="1" fillId="2" borderId="5" xfId="0" applyFont="1" applyFill="1" applyBorder="1" applyAlignment="1" applyProtection="1">
      <alignment horizontal="center" vertical="top"/>
      <protection locked="0" hidden="1"/>
    </xf>
    <xf numFmtId="0" fontId="0" fillId="2" borderId="6" xfId="0" applyFont="1" applyFill="1" applyBorder="1" applyAlignment="1" applyProtection="1">
      <alignment vertical="top"/>
      <protection locked="0" hidden="1"/>
    </xf>
    <xf numFmtId="0" fontId="0" fillId="2" borderId="3" xfId="0" applyFont="1" applyFill="1" applyBorder="1" applyAlignment="1" applyProtection="1">
      <alignment vertical="top"/>
      <protection locked="0" hidden="1"/>
    </xf>
    <xf numFmtId="0" fontId="0" fillId="2" borderId="3" xfId="0" applyFont="1" applyFill="1" applyBorder="1" applyAlignment="1" applyProtection="1">
      <alignment vertical="top" wrapText="1"/>
      <protection locked="0" hidden="1"/>
    </xf>
    <xf numFmtId="164" fontId="0" fillId="2" borderId="3" xfId="0" applyNumberFormat="1" applyFont="1" applyFill="1" applyBorder="1" applyAlignment="1" applyProtection="1">
      <alignment vertical="top"/>
      <protection locked="0" hidden="1"/>
    </xf>
    <xf numFmtId="2" fontId="0" fillId="2" borderId="3" xfId="0" applyNumberFormat="1" applyFont="1" applyFill="1" applyBorder="1" applyAlignment="1" applyProtection="1">
      <alignment vertical="top"/>
      <protection locked="0" hidden="1"/>
    </xf>
    <xf numFmtId="0" fontId="6" fillId="3" borderId="7" xfId="0" applyFont="1" applyFill="1" applyBorder="1" applyAlignment="1" applyProtection="1">
      <alignment vertical="top"/>
      <protection locked="0" hidden="1"/>
    </xf>
    <xf numFmtId="0" fontId="2" fillId="3" borderId="8" xfId="0" applyFont="1" applyFill="1" applyBorder="1" applyAlignment="1" applyProtection="1">
      <alignment horizontal="left" vertical="top" wrapText="1"/>
      <protection locked="0" hidden="1"/>
    </xf>
    <xf numFmtId="0" fontId="2" fillId="3" borderId="8" xfId="0" applyFont="1" applyFill="1" applyBorder="1" applyAlignment="1" applyProtection="1">
      <alignment horizontal="center" vertical="top" wrapText="1"/>
      <protection locked="0" hidden="1"/>
    </xf>
    <xf numFmtId="0" fontId="2" fillId="3" borderId="8" xfId="0" applyFont="1" applyFill="1" applyBorder="1" applyAlignment="1" applyProtection="1">
      <alignment vertical="top" wrapText="1"/>
      <protection locked="0" hidden="1"/>
    </xf>
    <xf numFmtId="0" fontId="0" fillId="3" borderId="9" xfId="0" applyFont="1" applyFill="1" applyBorder="1" applyAlignment="1" applyProtection="1">
      <alignment vertical="top"/>
      <protection locked="0" hidden="1"/>
    </xf>
    <xf numFmtId="0" fontId="2" fillId="3" borderId="5" xfId="0" applyFont="1" applyFill="1" applyBorder="1" applyAlignment="1" applyProtection="1">
      <alignment vertical="top" wrapText="1"/>
      <protection locked="0" hidden="1"/>
    </xf>
    <xf numFmtId="0" fontId="7" fillId="3" borderId="10" xfId="0" applyFont="1" applyFill="1" applyBorder="1" applyAlignment="1" applyProtection="1">
      <alignment horizontal="center" vertical="top" wrapText="1"/>
      <protection locked="0" hidden="1"/>
    </xf>
    <xf numFmtId="0" fontId="1" fillId="3" borderId="10" xfId="0" applyFont="1" applyFill="1" applyBorder="1" applyAlignment="1" applyProtection="1">
      <alignment horizontal="center" vertical="top" wrapText="1"/>
      <protection locked="0" hidden="1"/>
    </xf>
    <xf numFmtId="0" fontId="1" fillId="2" borderId="3" xfId="0" applyFont="1" applyFill="1" applyBorder="1" applyAlignment="1" applyProtection="1">
      <alignment horizontal="center" vertical="top" wrapText="1"/>
      <protection locked="0" hidden="1"/>
    </xf>
    <xf numFmtId="0" fontId="1" fillId="2" borderId="5" xfId="0" applyFont="1" applyFill="1" applyBorder="1" applyAlignment="1" applyProtection="1">
      <alignment horizontal="right" vertical="top" shrinkToFit="1"/>
      <protection locked="0" hidden="1"/>
    </xf>
    <xf numFmtId="165" fontId="3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165" fontId="3" fillId="3" borderId="1" xfId="0" applyNumberFormat="1" applyFont="1" applyFill="1" applyBorder="1" applyAlignment="1" applyProtection="1">
      <alignment horizontal="center" vertical="center" wrapText="1"/>
      <protection locked="0" hidden="1"/>
    </xf>
    <xf numFmtId="165" fontId="1" fillId="2" borderId="4" xfId="0" applyNumberFormat="1" applyFont="1" applyFill="1" applyBorder="1" applyAlignment="1" applyProtection="1">
      <alignment horizontal="center" vertical="top"/>
      <protection locked="0" hidden="1"/>
    </xf>
    <xf numFmtId="166" fontId="1" fillId="2" borderId="5" xfId="0" applyNumberFormat="1" applyFont="1" applyFill="1" applyBorder="1" applyAlignment="1" applyProtection="1">
      <alignment horizontal="center" vertical="top" shrinkToFit="1"/>
      <protection locked="0" hidden="1"/>
    </xf>
    <xf numFmtId="167" fontId="1" fillId="2" borderId="5" xfId="0" applyNumberFormat="1" applyFont="1" applyFill="1" applyBorder="1" applyAlignment="1" applyProtection="1">
      <alignment horizontal="right" vertical="top" shrinkToFit="1"/>
      <protection locked="0" hidden="1"/>
    </xf>
    <xf numFmtId="168" fontId="1" fillId="2" borderId="5" xfId="0" applyNumberFormat="1" applyFont="1" applyFill="1" applyBorder="1" applyAlignment="1" applyProtection="1">
      <alignment horizontal="right" vertical="top" shrinkToFit="1"/>
      <protection locked="0" hidden="1"/>
    </xf>
    <xf numFmtId="169" fontId="1" fillId="2" borderId="5" xfId="0" applyNumberFormat="1" applyFont="1" applyFill="1" applyBorder="1" applyAlignment="1" applyProtection="1">
      <alignment horizontal="right" vertical="top" shrinkToFit="1"/>
      <protection locked="0" hidden="1"/>
    </xf>
    <xf numFmtId="170" fontId="1" fillId="2" borderId="5" xfId="0" applyNumberFormat="1" applyFont="1" applyFill="1" applyBorder="1" applyAlignment="1" applyProtection="1">
      <alignment horizontal="right" vertical="top" shrinkToFit="1"/>
      <protection locked="0" hidden="1"/>
    </xf>
    <xf numFmtId="171" fontId="1" fillId="2" borderId="5" xfId="0" applyNumberFormat="1" applyFont="1" applyFill="1" applyBorder="1" applyAlignment="1" applyProtection="1">
      <alignment horizontal="center" vertical="top" shrinkToFit="1"/>
      <protection locked="0" hidden="1"/>
    </xf>
    <xf numFmtId="172" fontId="1" fillId="2" borderId="5" xfId="0" applyNumberFormat="1" applyFont="1" applyFill="1" applyBorder="1" applyAlignment="1" applyProtection="1">
      <alignment horizontal="right" vertical="top" shrinkToFit="1"/>
      <protection locked="0" hidden="1"/>
    </xf>
    <xf numFmtId="169" fontId="1" fillId="2" borderId="5" xfId="0" applyNumberFormat="1" applyFont="1" applyFill="1" applyBorder="1" applyAlignment="1" applyProtection="1">
      <alignment horizontal="center" vertical="top" shrinkToFit="1"/>
      <protection locked="0" hidden="1"/>
    </xf>
    <xf numFmtId="173" fontId="1" fillId="2" borderId="5" xfId="0" applyNumberFormat="1" applyFont="1" applyFill="1" applyBorder="1" applyAlignment="1" applyProtection="1">
      <alignment horizontal="right" vertical="top" shrinkToFit="1"/>
      <protection locked="0" hidden="1"/>
    </xf>
    <xf numFmtId="172" fontId="1" fillId="2" borderId="5" xfId="0" applyNumberFormat="1" applyFont="1" applyFill="1" applyBorder="1" applyAlignment="1" applyProtection="1">
      <alignment horizontal="center" vertical="top" shrinkToFit="1"/>
      <protection locked="0" hidden="1"/>
    </xf>
    <xf numFmtId="174" fontId="1" fillId="2" borderId="5" xfId="0" applyNumberFormat="1" applyFont="1" applyFill="1" applyBorder="1" applyAlignment="1" applyProtection="1">
      <alignment horizontal="center" vertical="top" shrinkToFit="1"/>
      <protection locked="0" hidden="1"/>
    </xf>
    <xf numFmtId="165" fontId="1" fillId="2" borderId="5" xfId="0" applyNumberFormat="1" applyFont="1" applyFill="1" applyBorder="1" applyAlignment="1" applyProtection="1">
      <alignment horizontal="right" vertical="top" shrinkToFit="1"/>
      <protection locked="0" hidden="1"/>
    </xf>
    <xf numFmtId="175" fontId="1" fillId="2" borderId="5" xfId="0" applyNumberFormat="1" applyFont="1" applyFill="1" applyBorder="1" applyAlignment="1" applyProtection="1">
      <alignment horizontal="center" vertical="top" shrinkToFit="1"/>
      <protection locked="0" hidden="1"/>
    </xf>
    <xf numFmtId="171" fontId="1" fillId="2" borderId="5" xfId="0" applyNumberFormat="1" applyFont="1" applyFill="1" applyBorder="1" applyAlignment="1" applyProtection="1">
      <alignment horizontal="right" vertical="top" shrinkToFit="1"/>
      <protection locked="0" hidden="1"/>
    </xf>
    <xf numFmtId="165" fontId="1" fillId="2" borderId="5" xfId="0" applyNumberFormat="1" applyFont="1" applyFill="1" applyBorder="1" applyAlignment="1" applyProtection="1">
      <alignment horizontal="center" vertical="top" shrinkToFit="1"/>
      <protection locked="0" hidden="1"/>
    </xf>
    <xf numFmtId="166" fontId="1" fillId="2" borderId="5" xfId="0" applyNumberFormat="1" applyFont="1" applyFill="1" applyBorder="1" applyAlignment="1" applyProtection="1">
      <alignment horizontal="right" vertical="top" shrinkToFit="1"/>
      <protection locked="0" hidden="1"/>
    </xf>
    <xf numFmtId="170" fontId="1" fillId="2" borderId="5" xfId="0" applyNumberFormat="1" applyFont="1" applyFill="1" applyBorder="1" applyAlignment="1" applyProtection="1">
      <alignment horizontal="center" vertical="top" shrinkToFit="1"/>
      <protection locked="0" hidden="1"/>
    </xf>
    <xf numFmtId="176" fontId="1" fillId="2" borderId="5" xfId="0" applyNumberFormat="1" applyFont="1" applyFill="1" applyBorder="1" applyAlignment="1" applyProtection="1">
      <alignment horizontal="right" vertical="top" shrinkToFit="1"/>
      <protection locked="0" hidden="1"/>
    </xf>
    <xf numFmtId="176" fontId="2" fillId="3" borderId="8" xfId="0" applyNumberFormat="1" applyFont="1" applyFill="1" applyBorder="1" applyAlignment="1" applyProtection="1">
      <alignment horizontal="right" vertical="top" shrinkToFit="1"/>
      <protection locked="0" hidden="1"/>
    </xf>
    <xf numFmtId="170" fontId="2" fillId="3" borderId="8" xfId="0" applyNumberFormat="1" applyFont="1" applyFill="1" applyBorder="1" applyAlignment="1" applyProtection="1">
      <alignment horizontal="right" vertical="top" shrinkToFit="1"/>
      <protection locked="0" hidden="1"/>
    </xf>
    <xf numFmtId="0" fontId="9" fillId="2" borderId="0" xfId="1"/>
    <xf numFmtId="0" fontId="1" fillId="2" borderId="0" xfId="1" applyFont="1" applyBorder="1" applyProtection="1">
      <protection locked="0" hidden="1"/>
    </xf>
    <xf numFmtId="0" fontId="1" fillId="2" borderId="13" xfId="1" applyFont="1" applyBorder="1" applyAlignment="1" applyProtection="1">
      <alignment horizontal="left" indent="1"/>
      <protection locked="0" hidden="1"/>
    </xf>
    <xf numFmtId="0" fontId="1" fillId="2" borderId="13" xfId="1" applyFont="1" applyBorder="1" applyAlignment="1" applyProtection="1">
      <alignment horizontal="left"/>
      <protection locked="0" hidden="1"/>
    </xf>
    <xf numFmtId="0" fontId="1" fillId="2" borderId="5" xfId="1" applyFont="1" applyBorder="1" applyAlignment="1" applyProtection="1">
      <alignment vertical="center"/>
      <protection locked="0" hidden="1"/>
    </xf>
    <xf numFmtId="0" fontId="1" fillId="2" borderId="10" xfId="1" applyFont="1" applyBorder="1" applyAlignment="1" applyProtection="1">
      <alignment vertical="center"/>
      <protection locked="0" hidden="1"/>
    </xf>
    <xf numFmtId="0" fontId="1" fillId="2" borderId="9" xfId="1" applyFont="1" applyBorder="1" applyAlignment="1" applyProtection="1">
      <alignment vertical="center"/>
      <protection locked="0" hidden="1"/>
    </xf>
    <xf numFmtId="167" fontId="2" fillId="2" borderId="17" xfId="1" applyNumberFormat="1" applyFont="1" applyBorder="1" applyAlignment="1" applyProtection="1">
      <alignment horizontal="right" vertical="center" shrinkToFit="1"/>
      <protection locked="0" hidden="1"/>
    </xf>
    <xf numFmtId="165" fontId="2" fillId="2" borderId="17" xfId="1" applyNumberFormat="1" applyFont="1" applyBorder="1" applyAlignment="1" applyProtection="1">
      <alignment horizontal="right" vertical="center" shrinkToFit="1"/>
      <protection locked="0" hidden="1"/>
    </xf>
    <xf numFmtId="172" fontId="2" fillId="2" borderId="17" xfId="1" applyNumberFormat="1" applyFont="1" applyBorder="1" applyAlignment="1" applyProtection="1">
      <alignment horizontal="right" vertical="center" shrinkToFit="1"/>
      <protection locked="0" hidden="1"/>
    </xf>
    <xf numFmtId="0" fontId="2" fillId="2" borderId="17" xfId="1" applyFont="1" applyBorder="1" applyAlignment="1" applyProtection="1">
      <alignment horizontal="center" vertical="center" wrapText="1"/>
      <protection locked="0" hidden="1"/>
    </xf>
    <xf numFmtId="0" fontId="2" fillId="2" borderId="18" xfId="1" applyFont="1" applyBorder="1" applyAlignment="1" applyProtection="1">
      <alignment horizontal="left" vertical="top" wrapText="1"/>
      <protection locked="0" hidden="1"/>
    </xf>
    <xf numFmtId="165" fontId="2" fillId="2" borderId="17" xfId="1" applyNumberFormat="1" applyFont="1" applyBorder="1" applyAlignment="1" applyProtection="1">
      <alignment horizontal="center" vertical="center"/>
      <protection locked="0" hidden="1"/>
    </xf>
    <xf numFmtId="0" fontId="14" fillId="2" borderId="5" xfId="1" applyFont="1" applyBorder="1" applyAlignment="1" applyProtection="1">
      <alignment horizontal="right" vertical="center"/>
      <protection locked="0" hidden="1"/>
    </xf>
    <xf numFmtId="0" fontId="14" fillId="2" borderId="10" xfId="1" applyFont="1" applyBorder="1" applyAlignment="1" applyProtection="1">
      <alignment vertical="center" wrapText="1"/>
      <protection locked="0" hidden="1"/>
    </xf>
    <xf numFmtId="0" fontId="14" fillId="2" borderId="5" xfId="1" applyFont="1" applyBorder="1" applyAlignment="1" applyProtection="1">
      <alignment horizontal="left" vertical="center"/>
      <protection locked="0" hidden="1"/>
    </xf>
    <xf numFmtId="0" fontId="14" fillId="2" borderId="9" xfId="1" applyFont="1" applyBorder="1" applyAlignment="1" applyProtection="1">
      <alignment horizontal="left" vertical="center"/>
      <protection locked="0" hidden="1"/>
    </xf>
    <xf numFmtId="169" fontId="2" fillId="2" borderId="17" xfId="1" applyNumberFormat="1" applyFont="1" applyBorder="1" applyAlignment="1" applyProtection="1">
      <alignment horizontal="right" vertical="center" shrinkToFit="1"/>
      <protection locked="0" hidden="1"/>
    </xf>
    <xf numFmtId="167" fontId="1" fillId="2" borderId="4" xfId="1" applyNumberFormat="1" applyFont="1" applyBorder="1" applyAlignment="1" applyProtection="1">
      <alignment horizontal="right" vertical="center" shrinkToFit="1"/>
      <protection locked="0" hidden="1"/>
    </xf>
    <xf numFmtId="175" fontId="1" fillId="2" borderId="4" xfId="1" applyNumberFormat="1" applyFont="1" applyBorder="1" applyAlignment="1" applyProtection="1">
      <alignment horizontal="right" vertical="center" shrinkToFit="1"/>
      <protection locked="0" hidden="1"/>
    </xf>
    <xf numFmtId="0" fontId="1" fillId="2" borderId="4" xfId="1" applyFont="1" applyBorder="1" applyAlignment="1" applyProtection="1">
      <alignment horizontal="center" vertical="center" wrapText="1"/>
      <protection locked="0" hidden="1"/>
    </xf>
    <xf numFmtId="0" fontId="1" fillId="2" borderId="9" xfId="1" applyFont="1" applyBorder="1" applyAlignment="1" applyProtection="1">
      <alignment horizontal="left" vertical="top" wrapText="1"/>
      <protection locked="0" hidden="1"/>
    </xf>
    <xf numFmtId="0" fontId="1" fillId="2" borderId="4" xfId="1" applyFont="1" applyBorder="1" applyAlignment="1" applyProtection="1">
      <alignment horizontal="center" vertical="center"/>
      <protection locked="0" hidden="1"/>
    </xf>
    <xf numFmtId="167" fontId="4" fillId="2" borderId="4" xfId="1" applyNumberFormat="1" applyFont="1" applyBorder="1" applyAlignment="1" applyProtection="1">
      <alignment horizontal="right" vertical="center" shrinkToFit="1"/>
      <protection locked="0" hidden="1"/>
    </xf>
    <xf numFmtId="0" fontId="4" fillId="2" borderId="4" xfId="1" applyFont="1" applyBorder="1" applyAlignment="1" applyProtection="1">
      <alignment horizontal="right" vertical="center" shrinkToFit="1"/>
      <protection locked="0" hidden="1"/>
    </xf>
    <xf numFmtId="0" fontId="4" fillId="2" borderId="4" xfId="1" applyFont="1" applyBorder="1" applyAlignment="1" applyProtection="1">
      <alignment horizontal="center" vertical="center" wrapText="1"/>
      <protection locked="0" hidden="1"/>
    </xf>
    <xf numFmtId="0" fontId="4" fillId="2" borderId="9" xfId="1" applyFont="1" applyBorder="1" applyAlignment="1" applyProtection="1">
      <alignment horizontal="left" vertical="top" wrapText="1" indent="2"/>
      <protection locked="0" hidden="1"/>
    </xf>
    <xf numFmtId="0" fontId="1" fillId="2" borderId="4" xfId="1" applyFont="1" applyBorder="1" applyAlignment="1" applyProtection="1">
      <alignment horizontal="right" vertical="center" shrinkToFit="1"/>
      <protection locked="0" hidden="1"/>
    </xf>
    <xf numFmtId="0" fontId="1" fillId="2" borderId="9" xfId="1" applyFont="1" applyBorder="1" applyAlignment="1" applyProtection="1">
      <alignment horizontal="left" vertical="top" wrapText="1" indent="1"/>
      <protection locked="0" hidden="1"/>
    </xf>
    <xf numFmtId="0" fontId="4" fillId="2" borderId="9" xfId="1" applyFont="1" applyBorder="1" applyAlignment="1" applyProtection="1">
      <alignment horizontal="left" vertical="top" wrapText="1" indent="1"/>
      <protection locked="0" hidden="1"/>
    </xf>
    <xf numFmtId="0" fontId="18" fillId="2" borderId="21" xfId="1" applyFont="1" applyBorder="1" applyAlignment="1" applyProtection="1">
      <alignment horizontal="center" vertical="center" wrapText="1"/>
      <protection locked="0" hidden="1"/>
    </xf>
    <xf numFmtId="0" fontId="18" fillId="2" borderId="21" xfId="1" applyFont="1" applyBorder="1" applyAlignment="1" applyProtection="1">
      <alignment horizontal="center" vertical="center"/>
      <protection locked="0" hidden="1"/>
    </xf>
    <xf numFmtId="174" fontId="1" fillId="2" borderId="4" xfId="1" applyNumberFormat="1" applyFont="1" applyBorder="1" applyAlignment="1" applyProtection="1">
      <alignment horizontal="right" vertical="center" shrinkToFit="1"/>
      <protection locked="0" hidden="1"/>
    </xf>
    <xf numFmtId="165" fontId="1" fillId="2" borderId="4" xfId="1" applyNumberFormat="1" applyFont="1" applyBorder="1" applyAlignment="1" applyProtection="1">
      <alignment horizontal="right" vertical="center" shrinkToFit="1"/>
      <protection locked="0" hidden="1"/>
    </xf>
    <xf numFmtId="171" fontId="1" fillId="2" borderId="4" xfId="1" applyNumberFormat="1" applyFont="1" applyBorder="1" applyAlignment="1" applyProtection="1">
      <alignment horizontal="right" vertical="center" shrinkToFit="1"/>
      <protection locked="0" hidden="1"/>
    </xf>
    <xf numFmtId="165" fontId="4" fillId="2" borderId="4" xfId="1" applyNumberFormat="1" applyFont="1" applyBorder="1" applyAlignment="1" applyProtection="1">
      <alignment horizontal="right" vertical="center" shrinkToFit="1"/>
      <protection locked="0" hidden="1"/>
    </xf>
    <xf numFmtId="175" fontId="4" fillId="2" borderId="4" xfId="1" applyNumberFormat="1" applyFont="1" applyBorder="1" applyAlignment="1" applyProtection="1">
      <alignment horizontal="right" vertical="center" shrinkToFit="1"/>
      <protection locked="0" hidden="1"/>
    </xf>
    <xf numFmtId="0" fontId="4" fillId="2" borderId="9" xfId="1" applyFont="1" applyBorder="1" applyAlignment="1" applyProtection="1">
      <alignment horizontal="right" vertical="top" wrapText="1" indent="1"/>
      <protection locked="0" hidden="1"/>
    </xf>
    <xf numFmtId="166" fontId="1" fillId="2" borderId="4" xfId="1" applyNumberFormat="1" applyFont="1" applyBorder="1" applyAlignment="1" applyProtection="1">
      <alignment horizontal="right" vertical="center" shrinkToFit="1"/>
      <protection locked="0" hidden="1"/>
    </xf>
    <xf numFmtId="172" fontId="1" fillId="2" borderId="4" xfId="1" applyNumberFormat="1" applyFont="1" applyBorder="1" applyAlignment="1" applyProtection="1">
      <alignment horizontal="right" vertical="center" shrinkToFit="1"/>
      <protection locked="0" hidden="1"/>
    </xf>
    <xf numFmtId="170" fontId="1" fillId="2" borderId="4" xfId="1" applyNumberFormat="1" applyFont="1" applyBorder="1" applyAlignment="1" applyProtection="1">
      <alignment horizontal="right" vertical="center" shrinkToFit="1"/>
      <protection locked="0" hidden="1"/>
    </xf>
    <xf numFmtId="174" fontId="4" fillId="2" borderId="4" xfId="1" applyNumberFormat="1" applyFont="1" applyBorder="1" applyAlignment="1" applyProtection="1">
      <alignment horizontal="right" vertical="center" shrinkToFit="1"/>
      <protection locked="0" hidden="1"/>
    </xf>
    <xf numFmtId="170" fontId="2" fillId="2" borderId="17" xfId="1" applyNumberFormat="1" applyFont="1" applyBorder="1" applyAlignment="1" applyProtection="1">
      <alignment horizontal="right" vertical="center" shrinkToFit="1"/>
      <protection locked="0" hidden="1"/>
    </xf>
    <xf numFmtId="166" fontId="4" fillId="2" borderId="4" xfId="1" applyNumberFormat="1" applyFont="1" applyBorder="1" applyAlignment="1" applyProtection="1">
      <alignment horizontal="right" vertical="center" shrinkToFit="1"/>
      <protection locked="0" hidden="1"/>
    </xf>
    <xf numFmtId="176" fontId="1" fillId="2" borderId="4" xfId="1" applyNumberFormat="1" applyFont="1" applyBorder="1" applyAlignment="1" applyProtection="1">
      <alignment horizontal="right" vertical="center" shrinkToFit="1"/>
      <protection locked="0" hidden="1"/>
    </xf>
    <xf numFmtId="170" fontId="4" fillId="2" borderId="4" xfId="1" applyNumberFormat="1" applyFont="1" applyBorder="1" applyAlignment="1" applyProtection="1">
      <alignment horizontal="right" vertical="center" shrinkToFit="1"/>
      <protection locked="0" hidden="1"/>
    </xf>
    <xf numFmtId="171" fontId="4" fillId="2" borderId="4" xfId="1" applyNumberFormat="1" applyFont="1" applyBorder="1" applyAlignment="1" applyProtection="1">
      <alignment horizontal="right" vertical="center" shrinkToFit="1"/>
      <protection locked="0" hidden="1"/>
    </xf>
    <xf numFmtId="169" fontId="1" fillId="2" borderId="4" xfId="1" applyNumberFormat="1" applyFont="1" applyBorder="1" applyAlignment="1" applyProtection="1">
      <alignment horizontal="right" vertical="center" shrinkToFit="1"/>
      <protection locked="0" hidden="1"/>
    </xf>
    <xf numFmtId="166" fontId="2" fillId="2" borderId="17" xfId="1" applyNumberFormat="1" applyFont="1" applyBorder="1" applyAlignment="1" applyProtection="1">
      <alignment horizontal="right" vertical="center" shrinkToFit="1"/>
      <protection locked="0" hidden="1"/>
    </xf>
    <xf numFmtId="171" fontId="2" fillId="2" borderId="17" xfId="1" applyNumberFormat="1" applyFont="1" applyBorder="1" applyAlignment="1" applyProtection="1">
      <alignment horizontal="right" vertical="center" shrinkToFit="1"/>
      <protection locked="0" hidden="1"/>
    </xf>
    <xf numFmtId="176" fontId="2" fillId="4" borderId="22" xfId="1" applyNumberFormat="1" applyFont="1" applyFill="1" applyBorder="1" applyAlignment="1" applyProtection="1">
      <alignment horizontal="right" vertical="center" shrinkToFit="1"/>
      <protection locked="0" hidden="1"/>
    </xf>
    <xf numFmtId="0" fontId="2" fillId="4" borderId="22" xfId="1" applyFont="1" applyFill="1" applyBorder="1" applyAlignment="1" applyProtection="1">
      <alignment horizontal="right" vertical="center" shrinkToFit="1"/>
      <protection locked="0" hidden="1"/>
    </xf>
    <xf numFmtId="0" fontId="2" fillId="4" borderId="22" xfId="1" applyFont="1" applyFill="1" applyBorder="1" applyAlignment="1" applyProtection="1">
      <alignment horizontal="center" vertical="center" wrapText="1"/>
      <protection locked="0" hidden="1"/>
    </xf>
    <xf numFmtId="0" fontId="2" fillId="4" borderId="23" xfId="1" applyFont="1" applyFill="1" applyBorder="1" applyAlignment="1" applyProtection="1">
      <alignment horizontal="left" vertical="top" wrapText="1"/>
      <protection locked="0" hidden="1"/>
    </xf>
    <xf numFmtId="0" fontId="2" fillId="4" borderId="22" xfId="1" applyFont="1" applyFill="1" applyBorder="1" applyAlignment="1" applyProtection="1">
      <alignment horizontal="center" vertical="center"/>
      <protection locked="0" hidden="1"/>
    </xf>
    <xf numFmtId="0" fontId="20" fillId="2" borderId="0" xfId="1" applyFont="1" applyBorder="1" applyProtection="1">
      <protection locked="0" hidden="1"/>
    </xf>
    <xf numFmtId="165" fontId="2" fillId="5" borderId="24" xfId="1" applyNumberFormat="1" applyFont="1" applyFill="1" applyBorder="1" applyAlignment="1" applyProtection="1">
      <alignment horizontal="center" vertical="center" wrapText="1"/>
      <protection locked="0" hidden="1"/>
    </xf>
    <xf numFmtId="165" fontId="2" fillId="5" borderId="15" xfId="1" applyNumberFormat="1" applyFont="1" applyFill="1" applyBorder="1" applyAlignment="1" applyProtection="1">
      <alignment horizontal="center" vertical="center" wrapText="1"/>
      <protection locked="0" hidden="1"/>
    </xf>
    <xf numFmtId="0" fontId="1" fillId="5" borderId="24" xfId="1" applyFont="1" applyFill="1" applyBorder="1" applyAlignment="1" applyProtection="1">
      <alignment horizontal="center" vertical="center" wrapText="1"/>
      <protection locked="0" hidden="1"/>
    </xf>
    <xf numFmtId="0" fontId="1" fillId="5" borderId="25" xfId="1" applyFont="1" applyFill="1" applyBorder="1" applyAlignment="1" applyProtection="1">
      <alignment horizontal="center" vertical="center" wrapText="1"/>
      <protection locked="0" hidden="1"/>
    </xf>
    <xf numFmtId="0" fontId="3" fillId="5" borderId="24" xfId="1" applyFont="1" applyFill="1" applyBorder="1" applyAlignment="1" applyProtection="1">
      <alignment horizontal="center" vertical="center" wrapText="1"/>
      <protection locked="0" hidden="1"/>
    </xf>
    <xf numFmtId="0" fontId="1" fillId="2" borderId="0" xfId="1" applyFont="1" applyBorder="1" applyAlignment="1" applyProtection="1">
      <alignment horizontal="left" vertical="top"/>
      <protection locked="0" hidden="1"/>
    </xf>
    <xf numFmtId="0" fontId="1" fillId="2" borderId="0" xfId="1" applyFont="1" applyBorder="1" applyAlignment="1" applyProtection="1">
      <alignment vertical="top"/>
      <protection locked="0" hidden="1"/>
    </xf>
    <xf numFmtId="170" fontId="1" fillId="2" borderId="0" xfId="1" applyNumberFormat="1" applyFont="1" applyBorder="1" applyAlignment="1" applyProtection="1">
      <alignment horizontal="right" vertical="top" shrinkToFit="1"/>
      <protection locked="0" hidden="1"/>
    </xf>
    <xf numFmtId="0" fontId="1" fillId="2" borderId="0" xfId="1" applyFont="1" applyBorder="1" applyAlignment="1" applyProtection="1">
      <alignment horizontal="center" vertical="top"/>
      <protection locked="0" hidden="1"/>
    </xf>
    <xf numFmtId="177" fontId="1" fillId="2" borderId="0" xfId="1" applyNumberFormat="1" applyFont="1" applyBorder="1" applyAlignment="1" applyProtection="1">
      <alignment horizontal="right" vertical="top" shrinkToFit="1"/>
      <protection locked="0" hidden="1"/>
    </xf>
    <xf numFmtId="0" fontId="21" fillId="2" borderId="0" xfId="1" applyFont="1" applyBorder="1" applyAlignment="1" applyProtection="1">
      <alignment horizontal="center" vertical="top"/>
      <protection locked="0" hidden="1"/>
    </xf>
    <xf numFmtId="0" fontId="1" fillId="2" borderId="0" xfId="1" applyFont="1" applyBorder="1" applyAlignment="1" applyProtection="1">
      <alignment horizontal="right" vertical="center" indent="1"/>
      <protection locked="0" hidden="1"/>
    </xf>
    <xf numFmtId="0" fontId="1" fillId="2" borderId="0" xfId="1" applyFont="1" applyBorder="1" applyAlignment="1" applyProtection="1">
      <alignment vertical="center" wrapText="1"/>
      <protection locked="0" hidden="1"/>
    </xf>
    <xf numFmtId="0" fontId="2" fillId="2" borderId="0" xfId="1" applyFont="1" applyBorder="1" applyAlignment="1" applyProtection="1">
      <alignment vertical="top"/>
      <protection locked="0" hidden="1"/>
    </xf>
    <xf numFmtId="0" fontId="1" fillId="2" borderId="27" xfId="1" applyFont="1" applyBorder="1" applyAlignment="1" applyProtection="1">
      <alignment vertical="center" wrapText="1"/>
      <protection locked="0" hidden="1"/>
    </xf>
    <xf numFmtId="0" fontId="1" fillId="2" borderId="0" xfId="1" applyFont="1" applyBorder="1" applyAlignment="1" applyProtection="1">
      <alignment horizontal="right" vertical="top"/>
      <protection locked="0" hidden="1"/>
    </xf>
    <xf numFmtId="0" fontId="22" fillId="2" borderId="0" xfId="1" applyFont="1" applyBorder="1" applyAlignment="1" applyProtection="1">
      <alignment vertical="top" wrapText="1"/>
      <protection locked="0" hidden="1"/>
    </xf>
    <xf numFmtId="0" fontId="23" fillId="2" borderId="0" xfId="1" applyFont="1" applyBorder="1" applyAlignment="1" applyProtection="1">
      <alignment vertical="top"/>
      <protection locked="0" hidden="1"/>
    </xf>
    <xf numFmtId="0" fontId="24" fillId="2" borderId="0" xfId="1" applyFont="1" applyBorder="1" applyAlignment="1" applyProtection="1">
      <alignment horizontal="right" vertical="top" wrapText="1"/>
      <protection locked="0" hidden="1"/>
    </xf>
    <xf numFmtId="0" fontId="25" fillId="2" borderId="0" xfId="1" applyFont="1" applyBorder="1" applyAlignment="1" applyProtection="1">
      <alignment horizontal="right" vertical="top"/>
      <protection locked="0" hidden="1"/>
    </xf>
    <xf numFmtId="0" fontId="26" fillId="2" borderId="0" xfId="1" applyFont="1" applyBorder="1" applyAlignment="1" applyProtection="1">
      <alignment vertical="top"/>
      <protection locked="0" hidden="1"/>
    </xf>
    <xf numFmtId="0" fontId="1" fillId="2" borderId="0" xfId="1" applyFont="1" applyBorder="1" applyAlignment="1" applyProtection="1">
      <alignment vertical="center"/>
      <protection locked="0" hidden="1"/>
    </xf>
    <xf numFmtId="176" fontId="2" fillId="4" borderId="22" xfId="1" applyNumberFormat="1" applyFont="1" applyFill="1" applyBorder="1" applyAlignment="1" applyProtection="1">
      <alignment horizontal="right" vertical="center"/>
      <protection locked="0" hidden="1"/>
    </xf>
    <xf numFmtId="0" fontId="2" fillId="4" borderId="22" xfId="1" applyFont="1" applyFill="1" applyBorder="1" applyAlignment="1" applyProtection="1">
      <alignment horizontal="right" vertical="center"/>
      <protection locked="0" hidden="1"/>
    </xf>
    <xf numFmtId="0" fontId="2" fillId="4" borderId="22" xfId="1" applyFont="1" applyFill="1" applyBorder="1" applyAlignment="1" applyProtection="1">
      <alignment horizontal="left" vertical="top"/>
      <protection locked="0" hidden="1"/>
    </xf>
    <xf numFmtId="165" fontId="1" fillId="2" borderId="4" xfId="1" applyNumberFormat="1" applyFont="1" applyBorder="1" applyAlignment="1" applyProtection="1">
      <alignment horizontal="center" vertical="center"/>
      <protection locked="0" hidden="1"/>
    </xf>
    <xf numFmtId="0" fontId="9" fillId="2" borderId="0" xfId="2"/>
    <xf numFmtId="178" fontId="9" fillId="2" borderId="0" xfId="2" applyNumberFormat="1"/>
    <xf numFmtId="0" fontId="1" fillId="2" borderId="0" xfId="2" applyFont="1" applyBorder="1" applyProtection="1">
      <protection locked="0" hidden="1"/>
    </xf>
    <xf numFmtId="0" fontId="19" fillId="2" borderId="0" xfId="2" applyFont="1" applyBorder="1" applyAlignment="1" applyProtection="1">
      <alignment vertical="center"/>
      <protection locked="0" hidden="1"/>
    </xf>
    <xf numFmtId="178" fontId="19" fillId="2" borderId="0" xfId="2" applyNumberFormat="1" applyFont="1" applyBorder="1" applyAlignment="1" applyProtection="1">
      <alignment vertical="center"/>
      <protection locked="0" hidden="1"/>
    </xf>
    <xf numFmtId="0" fontId="1" fillId="2" borderId="0" xfId="2" applyFont="1" applyBorder="1" applyAlignment="1" applyProtection="1">
      <alignment wrapText="1"/>
      <protection locked="0" hidden="1"/>
    </xf>
    <xf numFmtId="0" fontId="2" fillId="2" borderId="0" xfId="2" applyFont="1" applyBorder="1" applyAlignment="1" applyProtection="1">
      <alignment horizontal="right" vertical="center" shrinkToFit="1"/>
      <protection locked="0" hidden="1"/>
    </xf>
    <xf numFmtId="0" fontId="1" fillId="2" borderId="20" xfId="2" applyFont="1" applyBorder="1" applyAlignment="1" applyProtection="1">
      <alignment horizontal="right" vertical="center" shrinkToFit="1"/>
      <protection locked="0" hidden="1"/>
    </xf>
    <xf numFmtId="178" fontId="2" fillId="4" borderId="22" xfId="2" applyNumberFormat="1" applyFont="1" applyFill="1" applyBorder="1" applyAlignment="1" applyProtection="1">
      <alignment horizontal="right" vertical="center" shrinkToFit="1"/>
      <protection locked="0" hidden="1"/>
    </xf>
    <xf numFmtId="0" fontId="2" fillId="4" borderId="22" xfId="2" applyFont="1" applyFill="1" applyBorder="1" applyAlignment="1" applyProtection="1">
      <alignment horizontal="center" vertical="center"/>
      <protection locked="0" hidden="1"/>
    </xf>
    <xf numFmtId="178" fontId="1" fillId="4" borderId="22" xfId="2" applyNumberFormat="1" applyFont="1" applyFill="1" applyBorder="1" applyAlignment="1" applyProtection="1">
      <alignment horizontal="right" vertical="center" shrinkToFit="1"/>
      <protection locked="0" hidden="1"/>
    </xf>
    <xf numFmtId="0" fontId="1" fillId="4" borderId="22" xfId="2" applyFont="1" applyFill="1" applyBorder="1" applyAlignment="1" applyProtection="1">
      <alignment horizontal="center" vertical="center"/>
      <protection locked="0" hidden="1"/>
    </xf>
    <xf numFmtId="0" fontId="1" fillId="2" borderId="0" xfId="2" applyFont="1" applyBorder="1" applyAlignment="1" applyProtection="1">
      <alignment vertical="center"/>
      <protection locked="0" hidden="1"/>
    </xf>
    <xf numFmtId="0" fontId="1" fillId="2" borderId="20" xfId="2" applyFont="1" applyBorder="1" applyAlignment="1" applyProtection="1">
      <alignment vertical="center"/>
      <protection locked="0" hidden="1"/>
    </xf>
    <xf numFmtId="178" fontId="1" fillId="2" borderId="5" xfId="2" applyNumberFormat="1" applyFont="1" applyBorder="1" applyAlignment="1" applyProtection="1">
      <alignment vertical="center"/>
      <protection locked="0" hidden="1"/>
    </xf>
    <xf numFmtId="178" fontId="1" fillId="2" borderId="10" xfId="2" applyNumberFormat="1" applyFont="1" applyBorder="1" applyAlignment="1" applyProtection="1">
      <alignment vertical="center"/>
      <protection locked="0" hidden="1"/>
    </xf>
    <xf numFmtId="0" fontId="1" fillId="2" borderId="10" xfId="2" applyFont="1" applyBorder="1" applyAlignment="1" applyProtection="1">
      <alignment vertical="center"/>
      <protection locked="0" hidden="1"/>
    </xf>
    <xf numFmtId="0" fontId="1" fillId="2" borderId="9" xfId="2" applyFont="1" applyBorder="1" applyAlignment="1" applyProtection="1">
      <alignment vertical="center"/>
      <protection locked="0" hidden="1"/>
    </xf>
    <xf numFmtId="0" fontId="1" fillId="2" borderId="0" xfId="2" applyFont="1" applyBorder="1" applyAlignment="1" applyProtection="1">
      <alignment horizontal="right" vertical="center" shrinkToFit="1"/>
      <protection locked="0" hidden="1"/>
    </xf>
    <xf numFmtId="178" fontId="1" fillId="2" borderId="4" xfId="2" applyNumberFormat="1" applyFont="1" applyBorder="1" applyAlignment="1" applyProtection="1">
      <alignment horizontal="right" vertical="center" shrinkToFit="1"/>
      <protection locked="0" hidden="1"/>
    </xf>
    <xf numFmtId="165" fontId="1" fillId="2" borderId="4" xfId="2" applyNumberFormat="1" applyFont="1" applyBorder="1" applyAlignment="1" applyProtection="1">
      <alignment horizontal="center" vertical="center"/>
      <protection locked="0" hidden="1"/>
    </xf>
    <xf numFmtId="0" fontId="1" fillId="2" borderId="0" xfId="2" applyFont="1" applyBorder="1" applyAlignment="1" applyProtection="1">
      <alignment horizontal="right" vertical="center"/>
      <protection locked="0" hidden="1"/>
    </xf>
    <xf numFmtId="0" fontId="1" fillId="2" borderId="20" xfId="2" applyFont="1" applyBorder="1" applyAlignment="1" applyProtection="1">
      <alignment horizontal="right" vertical="center"/>
      <protection locked="0" hidden="1"/>
    </xf>
    <xf numFmtId="178" fontId="14" fillId="2" borderId="5" xfId="2" applyNumberFormat="1" applyFont="1" applyBorder="1" applyAlignment="1" applyProtection="1">
      <alignment horizontal="right" vertical="center" wrapText="1"/>
      <protection locked="0" hidden="1"/>
    </xf>
    <xf numFmtId="178" fontId="14" fillId="2" borderId="10" xfId="2" applyNumberFormat="1" applyFont="1" applyBorder="1" applyAlignment="1" applyProtection="1">
      <alignment vertical="center" wrapText="1"/>
      <protection locked="0" hidden="1"/>
    </xf>
    <xf numFmtId="0" fontId="14" fillId="2" borderId="10" xfId="2" applyFont="1" applyBorder="1" applyAlignment="1" applyProtection="1">
      <alignment vertical="center" wrapText="1"/>
      <protection locked="0" hidden="1"/>
    </xf>
    <xf numFmtId="0" fontId="14" fillId="2" borderId="9" xfId="2" applyFont="1" applyBorder="1" applyAlignment="1" applyProtection="1">
      <alignment vertical="center"/>
      <protection locked="0" hidden="1"/>
    </xf>
    <xf numFmtId="0" fontId="27" fillId="2" borderId="0" xfId="2" applyFont="1" applyBorder="1" applyAlignment="1" applyProtection="1">
      <alignment vertical="center"/>
      <protection locked="0" hidden="1"/>
    </xf>
    <xf numFmtId="0" fontId="30" fillId="2" borderId="0" xfId="2" applyFont="1" applyBorder="1" applyAlignment="1" applyProtection="1">
      <alignment horizontal="left" vertical="center"/>
      <protection locked="0" hidden="1"/>
    </xf>
    <xf numFmtId="3" fontId="2" fillId="5" borderId="24" xfId="2" applyNumberFormat="1" applyFont="1" applyFill="1" applyBorder="1" applyAlignment="1" applyProtection="1">
      <alignment horizontal="center" vertical="center" wrapText="1"/>
      <protection locked="0" hidden="1"/>
    </xf>
    <xf numFmtId="165" fontId="2" fillId="5" borderId="24" xfId="2" applyNumberFormat="1" applyFont="1" applyFill="1" applyBorder="1" applyAlignment="1" applyProtection="1">
      <alignment horizontal="center" vertical="center" wrapText="1"/>
      <protection locked="0" hidden="1"/>
    </xf>
    <xf numFmtId="178" fontId="1" fillId="5" borderId="24" xfId="2" applyNumberFormat="1" applyFont="1" applyFill="1" applyBorder="1" applyAlignment="1" applyProtection="1">
      <alignment horizontal="center" vertical="center" wrapText="1"/>
      <protection locked="0" hidden="1"/>
    </xf>
    <xf numFmtId="178" fontId="31" fillId="2" borderId="0" xfId="2" applyNumberFormat="1" applyFont="1" applyBorder="1" applyAlignment="1" applyProtection="1">
      <alignment horizontal="right" vertical="center"/>
      <protection locked="0" hidden="1"/>
    </xf>
    <xf numFmtId="0" fontId="33" fillId="2" borderId="0" xfId="2" applyFont="1" applyBorder="1" applyAlignment="1" applyProtection="1">
      <alignment horizontal="center" vertical="top" wrapText="1"/>
      <protection locked="0" hidden="1"/>
    </xf>
    <xf numFmtId="178" fontId="34" fillId="2" borderId="0" xfId="2" applyNumberFormat="1" applyFont="1" applyBorder="1" applyAlignment="1" applyProtection="1">
      <alignment horizontal="right" vertical="center"/>
      <protection locked="0" hidden="1"/>
    </xf>
    <xf numFmtId="178" fontId="5" fillId="2" borderId="0" xfId="2" applyNumberFormat="1" applyFont="1" applyBorder="1" applyAlignment="1" applyProtection="1">
      <alignment horizontal="right" vertical="center"/>
      <protection locked="0" hidden="1"/>
    </xf>
    <xf numFmtId="0" fontId="5" fillId="2" borderId="0" xfId="2" applyFont="1" applyBorder="1" applyProtection="1">
      <protection locked="0" hidden="1"/>
    </xf>
    <xf numFmtId="0" fontId="5" fillId="2" borderId="0" xfId="2" applyFont="1" applyBorder="1" applyAlignment="1" applyProtection="1">
      <alignment horizontal="right"/>
      <protection locked="0" hidden="1"/>
    </xf>
    <xf numFmtId="0" fontId="5" fillId="2" borderId="3" xfId="2" applyFont="1" applyBorder="1" applyAlignment="1" applyProtection="1">
      <alignment horizontal="right"/>
      <protection locked="0" hidden="1"/>
    </xf>
    <xf numFmtId="0" fontId="5" fillId="2" borderId="0" xfId="2" applyFont="1" applyBorder="1" applyAlignment="1" applyProtection="1">
      <alignment horizontal="left" vertical="center"/>
      <protection locked="0" hidden="1"/>
    </xf>
    <xf numFmtId="0" fontId="33" fillId="2" borderId="0" xfId="2" applyFont="1" applyBorder="1" applyAlignment="1" applyProtection="1">
      <alignment horizontal="center" vertical="center" wrapText="1"/>
      <protection locked="0" hidden="1"/>
    </xf>
    <xf numFmtId="178" fontId="5" fillId="2" borderId="3" xfId="2" applyNumberFormat="1" applyFont="1" applyBorder="1" applyAlignment="1" applyProtection="1">
      <alignment horizontal="left" vertical="center" indent="1"/>
      <protection locked="0" hidden="1"/>
    </xf>
    <xf numFmtId="178" fontId="5" fillId="2" borderId="35" xfId="2" applyNumberFormat="1" applyFont="1" applyBorder="1" applyAlignment="1" applyProtection="1">
      <alignment vertical="center"/>
      <protection locked="0" hidden="1"/>
    </xf>
    <xf numFmtId="178" fontId="5" fillId="2" borderId="36" xfId="2" applyNumberFormat="1" applyFont="1" applyBorder="1" applyAlignment="1" applyProtection="1">
      <alignment horizontal="left" vertical="center"/>
      <protection locked="0" hidden="1"/>
    </xf>
    <xf numFmtId="0" fontId="5" fillId="2" borderId="37" xfId="2" applyFont="1" applyBorder="1" applyAlignment="1" applyProtection="1">
      <alignment horizontal="left" vertical="center"/>
      <protection locked="0" hidden="1"/>
    </xf>
    <xf numFmtId="0" fontId="5" fillId="2" borderId="38" xfId="2" applyFont="1" applyBorder="1" applyAlignment="1" applyProtection="1">
      <alignment horizontal="left" vertical="center"/>
      <protection locked="0" hidden="1"/>
    </xf>
    <xf numFmtId="178" fontId="5" fillId="2" borderId="0" xfId="2" applyNumberFormat="1" applyFont="1" applyBorder="1" applyAlignment="1" applyProtection="1">
      <alignment horizontal="left" vertical="center" indent="1"/>
      <protection locked="0" hidden="1"/>
    </xf>
    <xf numFmtId="0" fontId="37" fillId="2" borderId="0" xfId="2" applyFont="1" applyBorder="1" applyAlignment="1" applyProtection="1">
      <alignment horizontal="left" vertical="center"/>
      <protection locked="0" hidden="1"/>
    </xf>
    <xf numFmtId="178" fontId="38" fillId="2" borderId="0" xfId="2" applyNumberFormat="1" applyFont="1" applyBorder="1" applyAlignment="1" applyProtection="1">
      <alignment horizontal="right" vertical="center"/>
      <protection locked="0" hidden="1"/>
    </xf>
    <xf numFmtId="0" fontId="19" fillId="2" borderId="0" xfId="2" applyFont="1" applyFill="1" applyBorder="1" applyAlignment="1" applyProtection="1">
      <alignment horizontal="center" vertical="center"/>
      <protection locked="0" hidden="1"/>
    </xf>
    <xf numFmtId="0" fontId="1" fillId="2" borderId="28" xfId="2" applyFont="1" applyFill="1" applyBorder="1" applyAlignment="1" applyProtection="1">
      <alignment horizontal="left" wrapText="1"/>
      <protection locked="0" hidden="1"/>
    </xf>
    <xf numFmtId="0" fontId="1" fillId="2" borderId="28" xfId="2" applyFont="1" applyFill="1" applyBorder="1" applyAlignment="1" applyProtection="1">
      <alignment horizontal="left"/>
      <protection locked="0" hidden="1"/>
    </xf>
    <xf numFmtId="0" fontId="2" fillId="4" borderId="23" xfId="2" applyFont="1" applyFill="1" applyBorder="1" applyAlignment="1" applyProtection="1">
      <alignment horizontal="center" vertical="center"/>
      <protection locked="0" hidden="1"/>
    </xf>
    <xf numFmtId="0" fontId="1" fillId="4" borderId="29" xfId="2" applyFont="1" applyFill="1" applyBorder="1" applyAlignment="1" applyProtection="1">
      <alignment horizontal="center" vertical="center"/>
      <protection locked="0" hidden="1"/>
    </xf>
    <xf numFmtId="0" fontId="2" fillId="4" borderId="23" xfId="2" applyFont="1" applyFill="1" applyBorder="1" applyAlignment="1" applyProtection="1">
      <alignment horizontal="left" vertical="center"/>
      <protection locked="0" hidden="1"/>
    </xf>
    <xf numFmtId="0" fontId="1" fillId="4" borderId="11" xfId="2" applyFont="1" applyFill="1" applyBorder="1" applyAlignment="1" applyProtection="1">
      <alignment horizontal="left" vertical="center"/>
      <protection locked="0" hidden="1"/>
    </xf>
    <xf numFmtId="0" fontId="1" fillId="4" borderId="29" xfId="2" applyFont="1" applyFill="1" applyBorder="1" applyAlignment="1" applyProtection="1">
      <alignment horizontal="left" vertical="center"/>
      <protection locked="0" hidden="1"/>
    </xf>
    <xf numFmtId="0" fontId="1" fillId="4" borderId="23" xfId="2" applyFont="1" applyFill="1" applyBorder="1" applyAlignment="1" applyProtection="1">
      <alignment horizontal="center" vertical="center"/>
      <protection locked="0" hidden="1"/>
    </xf>
    <xf numFmtId="0" fontId="1" fillId="4" borderId="23" xfId="2" applyFont="1" applyFill="1" applyBorder="1" applyAlignment="1" applyProtection="1">
      <alignment horizontal="left" vertical="center"/>
      <protection locked="0" hidden="1"/>
    </xf>
    <xf numFmtId="0" fontId="1" fillId="2" borderId="9" xfId="2" applyFont="1" applyFill="1" applyBorder="1" applyAlignment="1" applyProtection="1">
      <alignment horizontal="left" vertical="center" wrapText="1"/>
      <protection locked="0" hidden="1"/>
    </xf>
    <xf numFmtId="0" fontId="1" fillId="2" borderId="10" xfId="2" applyFont="1" applyFill="1" applyBorder="1" applyAlignment="1" applyProtection="1">
      <alignment horizontal="left" vertical="center" wrapText="1"/>
      <protection locked="0" hidden="1"/>
    </xf>
    <xf numFmtId="0" fontId="1" fillId="2" borderId="5" xfId="2" applyFont="1" applyFill="1" applyBorder="1" applyAlignment="1" applyProtection="1">
      <alignment horizontal="left" vertical="center" wrapText="1"/>
      <protection locked="0" hidden="1"/>
    </xf>
    <xf numFmtId="0" fontId="1" fillId="2" borderId="9" xfId="2" applyFont="1" applyFill="1" applyBorder="1" applyAlignment="1" applyProtection="1">
      <alignment horizontal="center" vertical="center" wrapText="1"/>
      <protection locked="0" hidden="1"/>
    </xf>
    <xf numFmtId="0" fontId="1" fillId="2" borderId="5" xfId="2" applyFont="1" applyFill="1" applyBorder="1" applyAlignment="1" applyProtection="1">
      <alignment horizontal="center" vertical="center" wrapText="1"/>
      <protection locked="0" hidden="1"/>
    </xf>
    <xf numFmtId="0" fontId="15" fillId="2" borderId="10" xfId="2" applyFont="1" applyFill="1" applyBorder="1" applyAlignment="1" applyProtection="1">
      <alignment horizontal="left" vertical="center" wrapText="1"/>
      <protection locked="0" hidden="1"/>
    </xf>
    <xf numFmtId="0" fontId="14" fillId="2" borderId="10" xfId="2" applyFont="1" applyFill="1" applyBorder="1" applyAlignment="1" applyProtection="1">
      <alignment horizontal="left" vertical="center" wrapText="1"/>
      <protection locked="0" hidden="1"/>
    </xf>
    <xf numFmtId="0" fontId="27" fillId="6" borderId="9" xfId="2" applyFont="1" applyFill="1" applyBorder="1" applyAlignment="1" applyProtection="1">
      <alignment horizontal="center" vertical="center"/>
      <protection locked="0" hidden="1"/>
    </xf>
    <xf numFmtId="0" fontId="27" fillId="6" borderId="10" xfId="2" applyFont="1" applyFill="1" applyBorder="1" applyAlignment="1" applyProtection="1">
      <alignment horizontal="center" vertical="center"/>
      <protection locked="0" hidden="1"/>
    </xf>
    <xf numFmtId="0" fontId="27" fillId="6" borderId="5" xfId="2" applyFont="1" applyFill="1" applyBorder="1" applyAlignment="1" applyProtection="1">
      <alignment horizontal="center" vertical="center"/>
      <protection locked="0" hidden="1"/>
    </xf>
    <xf numFmtId="165" fontId="2" fillId="5" borderId="15" xfId="2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6" xfId="2" applyFont="1" applyFill="1" applyBorder="1" applyAlignment="1" applyProtection="1">
      <alignment horizontal="center" vertical="center" wrapText="1"/>
      <protection locked="0" hidden="1"/>
    </xf>
    <xf numFmtId="0" fontId="2" fillId="5" borderId="30" xfId="2" applyFont="1" applyFill="1" applyBorder="1" applyAlignment="1" applyProtection="1">
      <alignment horizontal="center" vertical="center" wrapText="1"/>
      <protection locked="0" hidden="1"/>
    </xf>
    <xf numFmtId="0" fontId="3" fillId="5" borderId="14" xfId="2" applyFont="1" applyFill="1" applyBorder="1" applyAlignment="1" applyProtection="1">
      <alignment horizontal="center" vertical="center" wrapText="1"/>
      <protection locked="0" hidden="1"/>
    </xf>
    <xf numFmtId="0" fontId="3" fillId="5" borderId="2" xfId="2" applyFont="1" applyFill="1" applyBorder="1" applyAlignment="1" applyProtection="1">
      <alignment horizontal="center" vertical="center" wrapText="1"/>
      <protection locked="0" hidden="1"/>
    </xf>
    <xf numFmtId="0" fontId="1" fillId="5" borderId="25" xfId="2" applyFont="1" applyFill="1" applyBorder="1" applyAlignment="1" applyProtection="1">
      <alignment horizontal="center" vertical="center" wrapText="1"/>
      <protection locked="0" hidden="1"/>
    </xf>
    <xf numFmtId="0" fontId="1" fillId="5" borderId="32" xfId="2" applyFont="1" applyFill="1" applyBorder="1" applyAlignment="1" applyProtection="1">
      <alignment horizontal="center" vertical="center" wrapText="1"/>
      <protection locked="0" hidden="1"/>
    </xf>
    <xf numFmtId="0" fontId="1" fillId="5" borderId="31" xfId="2" applyFont="1" applyFill="1" applyBorder="1" applyAlignment="1" applyProtection="1">
      <alignment horizontal="center" vertical="center" wrapText="1"/>
      <protection locked="0" hidden="1"/>
    </xf>
    <xf numFmtId="0" fontId="1" fillId="5" borderId="1" xfId="2" applyFont="1" applyFill="1" applyBorder="1" applyAlignment="1" applyProtection="1">
      <alignment horizontal="center" vertical="center" wrapText="1"/>
      <protection locked="0" hidden="1"/>
    </xf>
    <xf numFmtId="0" fontId="1" fillId="5" borderId="12" xfId="2" applyFont="1" applyFill="1" applyBorder="1" applyAlignment="1" applyProtection="1">
      <alignment horizontal="center" vertical="center" wrapText="1"/>
      <protection locked="0" hidden="1"/>
    </xf>
    <xf numFmtId="0" fontId="1" fillId="5" borderId="13" xfId="2" applyFont="1" applyFill="1" applyBorder="1" applyAlignment="1" applyProtection="1">
      <alignment horizontal="center" vertical="center" wrapText="1"/>
      <protection locked="0" hidden="1"/>
    </xf>
    <xf numFmtId="178" fontId="1" fillId="5" borderId="15" xfId="2" applyNumberFormat="1" applyFont="1" applyFill="1" applyBorder="1" applyAlignment="1" applyProtection="1">
      <alignment horizontal="center" vertical="center" wrapText="1"/>
      <protection locked="0" hidden="1"/>
    </xf>
    <xf numFmtId="178" fontId="1" fillId="5" borderId="30" xfId="2" applyNumberFormat="1" applyFont="1" applyFill="1" applyBorder="1" applyAlignment="1" applyProtection="1">
      <alignment horizontal="center" vertical="center" wrapText="1"/>
      <protection locked="0" hidden="1"/>
    </xf>
    <xf numFmtId="178" fontId="1" fillId="5" borderId="16" xfId="2" applyNumberFormat="1" applyFont="1" applyFill="1" applyBorder="1" applyAlignment="1" applyProtection="1">
      <alignment horizontal="center" vertical="center" wrapText="1"/>
      <protection locked="0" hidden="1"/>
    </xf>
    <xf numFmtId="178" fontId="1" fillId="5" borderId="14" xfId="2" applyNumberFormat="1" applyFont="1" applyFill="1" applyBorder="1" applyAlignment="1" applyProtection="1">
      <alignment horizontal="center" vertical="center" wrapText="1"/>
      <protection locked="0" hidden="1"/>
    </xf>
    <xf numFmtId="178" fontId="1" fillId="5" borderId="2" xfId="2" applyNumberFormat="1" applyFont="1" applyFill="1" applyBorder="1" applyAlignment="1" applyProtection="1">
      <alignment horizontal="center" vertical="center" wrapText="1"/>
      <protection locked="0" hidden="1"/>
    </xf>
    <xf numFmtId="0" fontId="32" fillId="2" borderId="33" xfId="2" applyFont="1" applyFill="1" applyBorder="1" applyAlignment="1" applyProtection="1">
      <alignment horizontal="center" vertical="center" wrapText="1"/>
      <protection locked="0" hidden="1"/>
    </xf>
    <xf numFmtId="0" fontId="35" fillId="2" borderId="0" xfId="2" applyFont="1" applyFill="1" applyBorder="1" applyAlignment="1" applyProtection="1">
      <alignment horizontal="center" vertical="center"/>
      <protection locked="0" hidden="1"/>
    </xf>
    <xf numFmtId="0" fontId="5" fillId="2" borderId="34" xfId="2" applyFont="1" applyFill="1" applyBorder="1" applyAlignment="1" applyProtection="1">
      <alignment horizontal="center" wrapText="1"/>
      <protection locked="0" hidden="1"/>
    </xf>
    <xf numFmtId="0" fontId="32" fillId="2" borderId="33" xfId="2" applyFont="1" applyFill="1" applyBorder="1" applyAlignment="1" applyProtection="1">
      <alignment horizontal="center" vertical="top" wrapText="1"/>
      <protection locked="0" hidden="1"/>
    </xf>
    <xf numFmtId="0" fontId="5" fillId="2" borderId="13" xfId="2" applyFont="1" applyFill="1" applyBorder="1" applyAlignment="1" applyProtection="1">
      <alignment horizontal="left" vertical="center" wrapText="1"/>
      <protection locked="0" hidden="1"/>
    </xf>
    <xf numFmtId="0" fontId="5" fillId="2" borderId="38" xfId="2" applyFont="1" applyFill="1" applyBorder="1" applyAlignment="1" applyProtection="1">
      <alignment horizontal="left" vertical="center"/>
      <protection locked="0" hidden="1"/>
    </xf>
    <xf numFmtId="0" fontId="5" fillId="2" borderId="37" xfId="2" applyFont="1" applyFill="1" applyBorder="1" applyAlignment="1" applyProtection="1">
      <alignment horizontal="left" vertical="center"/>
      <protection locked="0" hidden="1"/>
    </xf>
    <xf numFmtId="0" fontId="5" fillId="2" borderId="36" xfId="2" applyFont="1" applyFill="1" applyBorder="1" applyAlignment="1" applyProtection="1">
      <alignment horizontal="left" vertical="center"/>
      <protection locked="0" hidden="1"/>
    </xf>
    <xf numFmtId="178" fontId="5" fillId="2" borderId="35" xfId="2" applyNumberFormat="1" applyFont="1" applyFill="1" applyBorder="1" applyAlignment="1" applyProtection="1">
      <alignment horizontal="right" vertical="center"/>
      <protection locked="0" hidden="1"/>
    </xf>
    <xf numFmtId="0" fontId="5" fillId="2" borderId="0" xfId="2" applyFont="1" applyFill="1" applyBorder="1" applyAlignment="1" applyProtection="1">
      <alignment horizontal="left" vertical="center"/>
      <protection locked="0" hidden="1"/>
    </xf>
    <xf numFmtId="178" fontId="5" fillId="2" borderId="0" xfId="2" applyNumberFormat="1" applyFont="1" applyFill="1" applyBorder="1" applyAlignment="1" applyProtection="1">
      <alignment horizontal="right" vertical="center"/>
      <protection locked="0" hidden="1"/>
    </xf>
    <xf numFmtId="178" fontId="5" fillId="2" borderId="3" xfId="2" applyNumberFormat="1" applyFont="1" applyFill="1" applyBorder="1" applyAlignment="1" applyProtection="1">
      <alignment horizontal="right" vertical="center"/>
      <protection locked="0" hidden="1"/>
    </xf>
    <xf numFmtId="178" fontId="36" fillId="2" borderId="35" xfId="2" applyNumberFormat="1" applyFont="1" applyFill="1" applyBorder="1" applyAlignment="1" applyProtection="1">
      <alignment horizontal="right" vertical="center"/>
      <protection locked="0" hidden="1"/>
    </xf>
    <xf numFmtId="0" fontId="19" fillId="2" borderId="0" xfId="1" applyFont="1" applyFill="1" applyBorder="1" applyAlignment="1" applyProtection="1">
      <alignment horizontal="center" vertical="top"/>
      <protection locked="0" hidden="1"/>
    </xf>
    <xf numFmtId="0" fontId="1" fillId="2" borderId="0" xfId="1" applyFont="1" applyFill="1" applyBorder="1" applyAlignment="1" applyProtection="1">
      <alignment horizontal="right" vertical="center" wrapText="1" indent="1"/>
      <protection locked="0" hidden="1"/>
    </xf>
    <xf numFmtId="0" fontId="7" fillId="2" borderId="0" xfId="1" applyFont="1" applyFill="1" applyBorder="1" applyAlignment="1" applyProtection="1">
      <alignment horizontal="center" vertical="top"/>
      <protection locked="0" hidden="1"/>
    </xf>
    <xf numFmtId="0" fontId="1" fillId="2" borderId="0" xfId="1" applyFont="1" applyFill="1" applyBorder="1" applyAlignment="1" applyProtection="1">
      <alignment horizontal="left" vertical="center"/>
      <protection locked="0" hidden="1"/>
    </xf>
    <xf numFmtId="0" fontId="21" fillId="2" borderId="0" xfId="1" applyFont="1" applyFill="1" applyBorder="1" applyAlignment="1" applyProtection="1">
      <alignment horizontal="center" vertical="top"/>
      <protection locked="0" hidden="1"/>
    </xf>
    <xf numFmtId="0" fontId="21" fillId="2" borderId="26" xfId="1" applyFont="1" applyFill="1" applyBorder="1" applyAlignment="1" applyProtection="1">
      <alignment horizontal="center" vertical="top"/>
      <protection locked="0" hidden="1"/>
    </xf>
    <xf numFmtId="0" fontId="7" fillId="2" borderId="0" xfId="1" applyFont="1" applyFill="1" applyBorder="1" applyAlignment="1" applyProtection="1">
      <alignment horizontal="center"/>
      <protection locked="0" hidden="1"/>
    </xf>
    <xf numFmtId="0" fontId="1" fillId="2" borderId="13" xfId="1" applyFont="1" applyFill="1" applyBorder="1" applyAlignment="1" applyProtection="1">
      <alignment horizontal="left" vertical="center" wrapText="1"/>
      <protection locked="0" hidden="1"/>
    </xf>
    <xf numFmtId="0" fontId="15" fillId="2" borderId="9" xfId="1" applyFont="1" applyFill="1" applyBorder="1" applyAlignment="1" applyProtection="1">
      <alignment horizontal="left" vertical="center" wrapText="1"/>
      <protection locked="0" hidden="1"/>
    </xf>
    <xf numFmtId="0" fontId="14" fillId="2" borderId="10" xfId="1" applyFont="1" applyFill="1" applyBorder="1" applyAlignment="1" applyProtection="1">
      <alignment horizontal="left" vertical="center" wrapText="1"/>
      <protection locked="0" hidden="1"/>
    </xf>
    <xf numFmtId="0" fontId="18" fillId="2" borderId="20" xfId="1" applyFont="1" applyFill="1" applyBorder="1" applyAlignment="1" applyProtection="1">
      <alignment horizontal="left" vertical="top" wrapText="1"/>
      <protection locked="0" hidden="1"/>
    </xf>
    <xf numFmtId="0" fontId="17" fillId="2" borderId="0" xfId="1" applyFont="1" applyFill="1" applyBorder="1" applyAlignment="1" applyProtection="1">
      <alignment horizontal="left" vertical="top" wrapText="1"/>
      <protection locked="0" hidden="1"/>
    </xf>
    <xf numFmtId="0" fontId="16" fillId="2" borderId="19" xfId="1" applyFont="1" applyFill="1" applyBorder="1" applyAlignment="1" applyProtection="1">
      <alignment horizontal="left" vertical="top" wrapText="1"/>
      <protection locked="0" hidden="1"/>
    </xf>
    <xf numFmtId="0" fontId="1" fillId="2" borderId="0" xfId="1" applyFont="1" applyFill="1" applyBorder="1" applyAlignment="1" applyProtection="1">
      <alignment horizontal="left" vertical="center" wrapText="1"/>
      <protection locked="0" hidden="1"/>
    </xf>
    <xf numFmtId="0" fontId="12" fillId="2" borderId="0" xfId="1" applyFont="1" applyFill="1" applyBorder="1" applyAlignment="1" applyProtection="1">
      <alignment horizontal="center" vertical="center"/>
      <protection locked="0" hidden="1"/>
    </xf>
    <xf numFmtId="0" fontId="1" fillId="2" borderId="13" xfId="1" applyFont="1" applyFill="1" applyBorder="1" applyAlignment="1" applyProtection="1">
      <alignment horizontal="left" wrapText="1"/>
      <protection locked="0" hidden="1"/>
    </xf>
    <xf numFmtId="0" fontId="8" fillId="2" borderId="0" xfId="1" applyFont="1" applyFill="1" applyBorder="1" applyAlignment="1" applyProtection="1">
      <alignment horizontal="center"/>
      <protection locked="0" hidden="1"/>
    </xf>
    <xf numFmtId="0" fontId="27" fillId="6" borderId="4" xfId="1" applyFont="1" applyFill="1" applyBorder="1" applyAlignment="1" applyProtection="1">
      <alignment horizontal="center" vertical="center"/>
      <protection locked="0" hidden="1"/>
    </xf>
    <xf numFmtId="0" fontId="0" fillId="3" borderId="10" xfId="0" applyFont="1" applyFill="1" applyBorder="1" applyAlignment="1" applyProtection="1">
      <alignment horizontal="center" vertical="top"/>
      <protection locked="0" hidden="1"/>
    </xf>
    <xf numFmtId="0" fontId="0" fillId="3" borderId="5" xfId="0" applyFont="1" applyFill="1" applyBorder="1" applyAlignment="1" applyProtection="1">
      <alignment horizontal="center" vertical="top"/>
      <protection locked="0" hidden="1"/>
    </xf>
    <xf numFmtId="0" fontId="4" fillId="2" borderId="12" xfId="0" applyFont="1" applyFill="1" applyBorder="1" applyAlignment="1" applyProtection="1">
      <alignment horizontal="center"/>
      <protection locked="0" hidden="1"/>
    </xf>
    <xf numFmtId="0" fontId="1" fillId="2" borderId="13" xfId="0" applyFont="1" applyFill="1" applyBorder="1" applyAlignment="1" applyProtection="1">
      <alignment horizontal="left" vertical="top" wrapText="1"/>
      <protection locked="0" hidden="1"/>
    </xf>
    <xf numFmtId="49" fontId="1" fillId="2" borderId="0" xfId="0" applyNumberFormat="1" applyFont="1" applyFill="1" applyBorder="1" applyAlignment="1" applyProtection="1">
      <alignment horizontal="left" vertical="top" wrapText="1"/>
      <protection locked="0" hidden="1"/>
    </xf>
    <xf numFmtId="0" fontId="8" fillId="2" borderId="0" xfId="0" applyFont="1" applyFill="1" applyBorder="1" applyAlignment="1" applyProtection="1">
      <alignment horizontal="center" vertical="top"/>
      <protection locked="0" hidden="1"/>
    </xf>
    <xf numFmtId="0" fontId="3" fillId="3" borderId="14" xfId="0" applyFont="1" applyFill="1" applyBorder="1" applyAlignment="1" applyProtection="1">
      <alignment horizontal="center" vertical="center" wrapText="1"/>
      <protection locked="0" hidden="1"/>
    </xf>
    <xf numFmtId="0" fontId="3" fillId="3" borderId="2" xfId="0" applyFont="1" applyFill="1" applyBorder="1" applyAlignment="1" applyProtection="1">
      <alignment horizontal="center" vertical="center" wrapText="1"/>
      <protection locked="0" hidden="1"/>
    </xf>
    <xf numFmtId="0" fontId="1" fillId="2" borderId="0" xfId="0" applyFont="1" applyFill="1" applyBorder="1" applyAlignment="1" applyProtection="1">
      <alignment horizontal="left" vertical="top" wrapText="1"/>
      <protection locked="0" hidden="1"/>
    </xf>
    <xf numFmtId="0" fontId="1" fillId="2" borderId="13" xfId="0" applyFont="1" applyFill="1" applyBorder="1" applyAlignment="1" applyProtection="1">
      <alignment horizontal="left" wrapText="1"/>
      <protection locked="0" hidden="1"/>
    </xf>
    <xf numFmtId="0" fontId="3" fillId="3" borderId="15" xfId="0" applyFont="1" applyFill="1" applyBorder="1" applyAlignment="1" applyProtection="1">
      <alignment horizontal="center" vertical="center" wrapText="1"/>
      <protection locked="0" hidden="1"/>
    </xf>
    <xf numFmtId="0" fontId="3" fillId="3" borderId="16" xfId="0" applyFont="1" applyFill="1" applyBorder="1" applyAlignment="1" applyProtection="1">
      <alignment horizontal="center" vertical="center" wrapText="1"/>
      <protection locked="0" hidden="1"/>
    </xf>
    <xf numFmtId="178" fontId="39" fillId="4" borderId="22" xfId="2" applyNumberFormat="1" applyFont="1" applyFill="1" applyBorder="1" applyAlignment="1" applyProtection="1">
      <alignment horizontal="right" vertical="center" shrinkToFit="1"/>
      <protection locked="0" hidden="1"/>
    </xf>
  </cellXfs>
  <cellStyles count="3">
    <cellStyle name="Обычный" xfId="0" builtinId="0"/>
    <cellStyle name="Обычный 2" xfId="1" xr:uid="{00000000-0005-0000-0000-000001000000}"/>
    <cellStyle name="Обычный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Q60"/>
  <sheetViews>
    <sheetView tabSelected="1" topLeftCell="A7" zoomScale="75" zoomScaleNormal="75" workbookViewId="0">
      <selection activeCell="L34" sqref="L34"/>
    </sheetView>
  </sheetViews>
  <sheetFormatPr defaultColWidth="9.1171875" defaultRowHeight="12.7" outlineLevelRow="2" x14ac:dyDescent="0.4"/>
  <cols>
    <col min="1" max="1" width="7.29296875" style="136" customWidth="1"/>
    <col min="2" max="2" width="28.5859375" style="136" customWidth="1"/>
    <col min="3" max="3" width="14.29296875" style="136" customWidth="1"/>
    <col min="4" max="4" width="32.29296875" style="136" customWidth="1"/>
    <col min="5" max="5" width="27.1171875" style="136" customWidth="1"/>
    <col min="6" max="6" width="15.703125" style="136" customWidth="1"/>
    <col min="7" max="10" width="13.29296875" style="137" customWidth="1"/>
    <col min="11" max="17" width="9.1171875" style="136" customWidth="1"/>
    <col min="18" max="16384" width="9.1171875" style="136"/>
  </cols>
  <sheetData>
    <row r="1" spans="1:10" x14ac:dyDescent="0.4">
      <c r="J1" s="184" t="s">
        <v>704</v>
      </c>
    </row>
    <row r="2" spans="1:10" ht="9" customHeight="1" x14ac:dyDescent="0.4">
      <c r="J2" s="168"/>
    </row>
    <row r="3" spans="1:10" ht="18" customHeight="1" x14ac:dyDescent="0.4">
      <c r="B3" s="183" t="s">
        <v>703</v>
      </c>
      <c r="C3" s="183"/>
      <c r="D3" s="183"/>
      <c r="J3" s="171"/>
    </row>
    <row r="4" spans="1:10" x14ac:dyDescent="0.4">
      <c r="B4" s="230" t="s">
        <v>702</v>
      </c>
      <c r="C4" s="230"/>
      <c r="D4" s="230"/>
      <c r="E4" s="230"/>
      <c r="F4" s="230"/>
      <c r="G4" s="230"/>
      <c r="H4" s="231"/>
      <c r="I4" s="231"/>
      <c r="J4" s="182"/>
    </row>
    <row r="5" spans="1:10" x14ac:dyDescent="0.4">
      <c r="B5" s="181" t="s">
        <v>701</v>
      </c>
      <c r="C5" s="180"/>
      <c r="D5" s="180"/>
      <c r="E5" s="180"/>
      <c r="F5" s="180"/>
      <c r="G5" s="179"/>
      <c r="H5" s="232">
        <f>J44</f>
        <v>3688.1420460354011</v>
      </c>
      <c r="I5" s="232"/>
      <c r="J5" s="177" t="s">
        <v>697</v>
      </c>
    </row>
    <row r="6" spans="1:10" x14ac:dyDescent="0.4">
      <c r="A6" s="175"/>
      <c r="B6" s="226" t="s">
        <v>700</v>
      </c>
      <c r="C6" s="227"/>
      <c r="D6" s="227"/>
      <c r="E6" s="227"/>
      <c r="F6" s="227"/>
      <c r="G6" s="228"/>
      <c r="H6" s="178"/>
      <c r="I6" s="233" t="s">
        <v>699</v>
      </c>
      <c r="J6" s="233"/>
    </row>
    <row r="7" spans="1:10" x14ac:dyDescent="0.4">
      <c r="A7" s="175"/>
      <c r="B7" s="226" t="s">
        <v>698</v>
      </c>
      <c r="C7" s="227"/>
      <c r="D7" s="227"/>
      <c r="E7" s="227"/>
      <c r="F7" s="227"/>
      <c r="G7" s="228"/>
      <c r="H7" s="229">
        <f>I44</f>
        <v>508.70924772902089</v>
      </c>
      <c r="I7" s="229"/>
      <c r="J7" s="177" t="s">
        <v>697</v>
      </c>
    </row>
    <row r="8" spans="1:10" ht="9" customHeight="1" x14ac:dyDescent="0.4">
      <c r="J8" s="168"/>
    </row>
    <row r="9" spans="1:10" x14ac:dyDescent="0.4">
      <c r="A9" s="176"/>
      <c r="B9" s="221" t="s">
        <v>696</v>
      </c>
      <c r="C9" s="221"/>
      <c r="D9" s="221"/>
      <c r="E9" s="221"/>
      <c r="F9" s="221"/>
      <c r="G9" s="221"/>
      <c r="H9" s="221"/>
      <c r="I9" s="221"/>
    </row>
    <row r="10" spans="1:10" ht="15.95" customHeight="1" x14ac:dyDescent="0.4">
      <c r="A10" s="175"/>
      <c r="B10" s="174"/>
      <c r="C10" s="173"/>
      <c r="D10" s="173"/>
      <c r="E10" s="172"/>
      <c r="F10" s="172"/>
      <c r="J10" s="171"/>
    </row>
    <row r="11" spans="1:10" ht="15.45" customHeight="1" x14ac:dyDescent="0.4">
      <c r="B11" s="222" t="s">
        <v>695</v>
      </c>
      <c r="C11" s="222"/>
      <c r="D11" s="222"/>
      <c r="E11" s="222"/>
      <c r="F11" s="222"/>
      <c r="G11" s="222"/>
      <c r="H11" s="222"/>
      <c r="I11" s="222"/>
      <c r="J11" s="170"/>
    </row>
    <row r="12" spans="1:10" ht="9" customHeight="1" x14ac:dyDescent="0.4">
      <c r="J12" s="168"/>
    </row>
    <row r="13" spans="1:10" x14ac:dyDescent="0.4">
      <c r="B13" s="223" t="s">
        <v>59</v>
      </c>
      <c r="C13" s="223"/>
      <c r="D13" s="223"/>
      <c r="E13" s="223"/>
      <c r="F13" s="223"/>
      <c r="G13" s="223"/>
      <c r="H13" s="223"/>
      <c r="I13" s="223"/>
    </row>
    <row r="14" spans="1:10" x14ac:dyDescent="0.4">
      <c r="A14" s="169"/>
      <c r="B14" s="224" t="s">
        <v>694</v>
      </c>
      <c r="C14" s="224"/>
      <c r="D14" s="224"/>
      <c r="E14" s="224"/>
      <c r="F14" s="224"/>
      <c r="G14" s="224"/>
      <c r="H14" s="224"/>
      <c r="I14" s="224"/>
    </row>
    <row r="15" spans="1:10" ht="9" customHeight="1" x14ac:dyDescent="0.4">
      <c r="J15" s="168"/>
    </row>
    <row r="16" spans="1:10" ht="15" customHeight="1" x14ac:dyDescent="0.4">
      <c r="A16" s="225" t="s">
        <v>693</v>
      </c>
      <c r="B16" s="225"/>
      <c r="C16" s="225"/>
      <c r="D16" s="225"/>
      <c r="E16" s="225"/>
      <c r="F16" s="225"/>
      <c r="G16" s="225"/>
      <c r="H16" s="225"/>
      <c r="I16" s="225"/>
      <c r="J16" s="225"/>
    </row>
    <row r="17" spans="1:17" ht="13.2" customHeight="1" x14ac:dyDescent="0.4">
      <c r="A17" s="208" t="s">
        <v>587</v>
      </c>
      <c r="B17" s="210" t="s">
        <v>692</v>
      </c>
      <c r="C17" s="211"/>
      <c r="D17" s="210" t="s">
        <v>691</v>
      </c>
      <c r="E17" s="214"/>
      <c r="F17" s="211"/>
      <c r="G17" s="216" t="s">
        <v>690</v>
      </c>
      <c r="H17" s="217"/>
      <c r="I17" s="218"/>
      <c r="J17" s="219" t="s">
        <v>689</v>
      </c>
    </row>
    <row r="18" spans="1:17" ht="41.45" customHeight="1" x14ac:dyDescent="0.4">
      <c r="A18" s="209"/>
      <c r="B18" s="212"/>
      <c r="C18" s="213"/>
      <c r="D18" s="212"/>
      <c r="E18" s="215"/>
      <c r="F18" s="213"/>
      <c r="G18" s="167" t="s">
        <v>688</v>
      </c>
      <c r="H18" s="167" t="s">
        <v>687</v>
      </c>
      <c r="I18" s="167" t="s">
        <v>686</v>
      </c>
      <c r="J18" s="220"/>
    </row>
    <row r="19" spans="1:17" x14ac:dyDescent="0.4">
      <c r="A19" s="166">
        <v>1</v>
      </c>
      <c r="B19" s="205">
        <v>2</v>
      </c>
      <c r="C19" s="206"/>
      <c r="D19" s="205">
        <v>3</v>
      </c>
      <c r="E19" s="207"/>
      <c r="F19" s="206"/>
      <c r="G19" s="165">
        <v>4</v>
      </c>
      <c r="H19" s="165">
        <v>5</v>
      </c>
      <c r="I19" s="165">
        <v>6</v>
      </c>
      <c r="J19" s="165">
        <v>7</v>
      </c>
      <c r="K19" s="164"/>
    </row>
    <row r="20" spans="1:17" x14ac:dyDescent="0.4">
      <c r="A20" s="202" t="s">
        <v>685</v>
      </c>
      <c r="B20" s="203"/>
      <c r="C20" s="203"/>
      <c r="D20" s="203"/>
      <c r="E20" s="203"/>
      <c r="F20" s="203"/>
      <c r="G20" s="203"/>
      <c r="H20" s="203"/>
      <c r="I20" s="203"/>
      <c r="J20" s="204"/>
      <c r="K20" s="143"/>
      <c r="L20" s="163"/>
      <c r="M20" s="163"/>
      <c r="N20" s="163"/>
      <c r="O20" s="163"/>
      <c r="P20" s="163"/>
      <c r="Q20" s="163"/>
    </row>
    <row r="21" spans="1:17" ht="5.0999999999999996" customHeight="1" x14ac:dyDescent="0.4">
      <c r="A21" s="153"/>
      <c r="B21" s="152"/>
      <c r="C21" s="152"/>
      <c r="D21" s="152"/>
      <c r="E21" s="152"/>
      <c r="F21" s="152"/>
      <c r="G21" s="151"/>
      <c r="H21" s="151"/>
      <c r="I21" s="151"/>
      <c r="J21" s="150"/>
      <c r="K21" s="149"/>
      <c r="L21" s="148"/>
      <c r="M21" s="148"/>
      <c r="N21" s="148"/>
      <c r="O21" s="148"/>
      <c r="P21" s="148"/>
      <c r="Q21" s="148"/>
    </row>
    <row r="22" spans="1:17" outlineLevel="1" x14ac:dyDescent="0.4">
      <c r="A22" s="202" t="s">
        <v>684</v>
      </c>
      <c r="B22" s="203"/>
      <c r="C22" s="203"/>
      <c r="D22" s="203"/>
      <c r="E22" s="203"/>
      <c r="F22" s="203"/>
      <c r="G22" s="203"/>
      <c r="H22" s="203"/>
      <c r="I22" s="203"/>
      <c r="J22" s="204"/>
      <c r="K22" s="143"/>
      <c r="L22" s="163"/>
      <c r="M22" s="163"/>
      <c r="N22" s="163"/>
      <c r="O22" s="163"/>
      <c r="P22" s="163"/>
      <c r="Q22" s="163"/>
    </row>
    <row r="23" spans="1:17" ht="5.0999999999999996" customHeight="1" outlineLevel="1" x14ac:dyDescent="0.4">
      <c r="A23" s="153"/>
      <c r="B23" s="152"/>
      <c r="C23" s="152"/>
      <c r="D23" s="152"/>
      <c r="E23" s="152"/>
      <c r="F23" s="152"/>
      <c r="G23" s="151"/>
      <c r="H23" s="151"/>
      <c r="I23" s="151"/>
      <c r="J23" s="150"/>
      <c r="K23" s="149"/>
      <c r="L23" s="148"/>
      <c r="M23" s="148"/>
      <c r="N23" s="148"/>
      <c r="O23" s="148"/>
      <c r="P23" s="148"/>
      <c r="Q23" s="148"/>
    </row>
    <row r="24" spans="1:17" ht="30" customHeight="1" outlineLevel="2" x14ac:dyDescent="0.4">
      <c r="A24" s="156">
        <v>1</v>
      </c>
      <c r="B24" s="198" t="s">
        <v>62</v>
      </c>
      <c r="C24" s="199"/>
      <c r="D24" s="195" t="s">
        <v>65</v>
      </c>
      <c r="E24" s="196"/>
      <c r="F24" s="197"/>
      <c r="G24" s="155">
        <f>J24-H24</f>
        <v>2662.3820000000001</v>
      </c>
      <c r="H24" s="155"/>
      <c r="I24" s="155"/>
      <c r="J24" s="155">
        <f>'02-01-01-03'!G22*0.001</f>
        <v>2662.3820000000001</v>
      </c>
      <c r="K24" s="143"/>
      <c r="L24" s="154"/>
      <c r="M24" s="154"/>
      <c r="N24" s="154"/>
      <c r="O24" s="154"/>
      <c r="P24" s="154"/>
      <c r="Q24" s="154"/>
    </row>
    <row r="25" spans="1:17" ht="5.0999999999999996" customHeight="1" outlineLevel="1" x14ac:dyDescent="0.4">
      <c r="A25" s="153"/>
      <c r="B25" s="152"/>
      <c r="C25" s="152"/>
      <c r="D25" s="152"/>
      <c r="E25" s="152"/>
      <c r="F25" s="152"/>
      <c r="G25" s="151"/>
      <c r="H25" s="151"/>
      <c r="I25" s="151"/>
      <c r="J25" s="150"/>
      <c r="K25" s="149"/>
      <c r="L25" s="148"/>
      <c r="M25" s="148"/>
      <c r="N25" s="148"/>
      <c r="O25" s="148"/>
      <c r="P25" s="148"/>
      <c r="Q25" s="148"/>
    </row>
    <row r="26" spans="1:17" outlineLevel="1" x14ac:dyDescent="0.4">
      <c r="A26" s="145"/>
      <c r="B26" s="188"/>
      <c r="C26" s="189"/>
      <c r="D26" s="190" t="s">
        <v>683</v>
      </c>
      <c r="E26" s="191"/>
      <c r="F26" s="192"/>
      <c r="G26" s="144">
        <f>G24</f>
        <v>2662.3820000000001</v>
      </c>
      <c r="H26" s="144"/>
      <c r="I26" s="144"/>
      <c r="J26" s="144">
        <f>J24</f>
        <v>2662.3820000000001</v>
      </c>
      <c r="K26" s="143"/>
      <c r="L26" s="142"/>
      <c r="M26" s="142"/>
      <c r="N26" s="142"/>
      <c r="O26" s="142"/>
      <c r="P26" s="142"/>
      <c r="Q26" s="142"/>
    </row>
    <row r="27" spans="1:17" outlineLevel="1" x14ac:dyDescent="0.4">
      <c r="A27" s="145"/>
      <c r="B27" s="188"/>
      <c r="C27" s="189"/>
      <c r="D27" s="190" t="s">
        <v>682</v>
      </c>
      <c r="E27" s="191"/>
      <c r="F27" s="192"/>
      <c r="G27" s="144">
        <f>G26</f>
        <v>2662.3820000000001</v>
      </c>
      <c r="H27" s="144"/>
      <c r="I27" s="144"/>
      <c r="J27" s="144">
        <f>J26</f>
        <v>2662.3820000000001</v>
      </c>
      <c r="K27" s="143"/>
      <c r="L27" s="142"/>
      <c r="M27" s="142"/>
      <c r="N27" s="142"/>
      <c r="O27" s="142"/>
      <c r="P27" s="142"/>
      <c r="Q27" s="142"/>
    </row>
    <row r="28" spans="1:17" ht="5.0999999999999996" customHeight="1" outlineLevel="1" x14ac:dyDescent="0.4">
      <c r="A28" s="153"/>
      <c r="B28" s="152"/>
      <c r="C28" s="152"/>
      <c r="D28" s="152"/>
      <c r="E28" s="152"/>
      <c r="F28" s="152"/>
      <c r="G28" s="151"/>
      <c r="H28" s="151"/>
      <c r="I28" s="151"/>
      <c r="J28" s="150"/>
      <c r="K28" s="149"/>
      <c r="L28" s="148"/>
      <c r="M28" s="148"/>
      <c r="N28" s="148"/>
      <c r="O28" s="148"/>
      <c r="P28" s="148"/>
      <c r="Q28" s="148"/>
    </row>
    <row r="29" spans="1:17" outlineLevel="1" x14ac:dyDescent="0.4">
      <c r="A29" s="202" t="s">
        <v>681</v>
      </c>
      <c r="B29" s="203"/>
      <c r="C29" s="203"/>
      <c r="D29" s="203"/>
      <c r="E29" s="203"/>
      <c r="F29" s="203"/>
      <c r="G29" s="203"/>
      <c r="H29" s="203"/>
      <c r="I29" s="203"/>
      <c r="J29" s="204"/>
      <c r="K29" s="143"/>
      <c r="L29" s="163"/>
      <c r="M29" s="163"/>
      <c r="N29" s="163"/>
      <c r="O29" s="163"/>
      <c r="P29" s="163"/>
      <c r="Q29" s="163"/>
    </row>
    <row r="30" spans="1:17" ht="5.0999999999999996" customHeight="1" outlineLevel="1" x14ac:dyDescent="0.4">
      <c r="A30" s="153"/>
      <c r="B30" s="152"/>
      <c r="C30" s="152"/>
      <c r="D30" s="152"/>
      <c r="E30" s="152"/>
      <c r="F30" s="152"/>
      <c r="G30" s="151"/>
      <c r="H30" s="151"/>
      <c r="I30" s="151"/>
      <c r="J30" s="150"/>
      <c r="K30" s="149"/>
      <c r="L30" s="148"/>
      <c r="M30" s="148"/>
      <c r="N30" s="148"/>
      <c r="O30" s="148"/>
      <c r="P30" s="148"/>
      <c r="Q30" s="148"/>
    </row>
    <row r="31" spans="1:17" ht="25.5" customHeight="1" outlineLevel="2" x14ac:dyDescent="0.4">
      <c r="A31" s="156">
        <v>2</v>
      </c>
      <c r="B31" s="198" t="s">
        <v>680</v>
      </c>
      <c r="C31" s="199"/>
      <c r="D31" s="195" t="s">
        <v>679</v>
      </c>
      <c r="E31" s="196"/>
      <c r="F31" s="197"/>
      <c r="G31" s="155">
        <f>G27*6.3%</f>
        <v>167.73006599999999</v>
      </c>
      <c r="H31" s="155"/>
      <c r="I31" s="155"/>
      <c r="J31" s="155">
        <f>G31</f>
        <v>167.73006599999999</v>
      </c>
      <c r="K31" s="143"/>
      <c r="L31" s="154"/>
      <c r="M31" s="154"/>
      <c r="N31" s="154"/>
      <c r="O31" s="154"/>
      <c r="P31" s="154"/>
      <c r="Q31" s="154"/>
    </row>
    <row r="32" spans="1:17" ht="5.0999999999999996" customHeight="1" outlineLevel="1" x14ac:dyDescent="0.4">
      <c r="A32" s="153"/>
      <c r="B32" s="152"/>
      <c r="C32" s="152"/>
      <c r="D32" s="152"/>
      <c r="E32" s="152"/>
      <c r="F32" s="152"/>
      <c r="G32" s="151"/>
      <c r="H32" s="151"/>
      <c r="I32" s="151"/>
      <c r="J32" s="150"/>
      <c r="K32" s="149"/>
      <c r="L32" s="148"/>
      <c r="M32" s="148"/>
      <c r="N32" s="148"/>
      <c r="O32" s="148"/>
      <c r="P32" s="148"/>
      <c r="Q32" s="148"/>
    </row>
    <row r="33" spans="1:17" outlineLevel="1" x14ac:dyDescent="0.4">
      <c r="A33" s="145"/>
      <c r="B33" s="188"/>
      <c r="C33" s="189"/>
      <c r="D33" s="190" t="s">
        <v>678</v>
      </c>
      <c r="E33" s="191"/>
      <c r="F33" s="192"/>
      <c r="G33" s="144">
        <f>G31</f>
        <v>167.73006599999999</v>
      </c>
      <c r="H33" s="144"/>
      <c r="I33" s="144"/>
      <c r="J33" s="144">
        <f>J31</f>
        <v>167.73006599999999</v>
      </c>
      <c r="K33" s="143"/>
      <c r="L33" s="142"/>
      <c r="M33" s="142"/>
      <c r="N33" s="142"/>
      <c r="O33" s="142"/>
      <c r="P33" s="142"/>
      <c r="Q33" s="142"/>
    </row>
    <row r="34" spans="1:17" outlineLevel="1" x14ac:dyDescent="0.4">
      <c r="A34" s="145"/>
      <c r="B34" s="188"/>
      <c r="C34" s="189"/>
      <c r="D34" s="190" t="s">
        <v>677</v>
      </c>
      <c r="E34" s="191"/>
      <c r="F34" s="192"/>
      <c r="G34" s="144">
        <f>G27+G33</f>
        <v>2830.1120660000001</v>
      </c>
      <c r="H34" s="144">
        <f>H27+H33</f>
        <v>0</v>
      </c>
      <c r="I34" s="144"/>
      <c r="J34" s="144">
        <f>J27+J33</f>
        <v>2830.1120660000001</v>
      </c>
      <c r="K34" s="143"/>
      <c r="L34" s="142"/>
      <c r="M34" s="142"/>
      <c r="N34" s="142"/>
      <c r="O34" s="142"/>
      <c r="P34" s="142"/>
      <c r="Q34" s="142"/>
    </row>
    <row r="35" spans="1:17" outlineLevel="2" x14ac:dyDescent="0.4">
      <c r="A35" s="156">
        <v>3</v>
      </c>
      <c r="B35" s="198" t="s">
        <v>676</v>
      </c>
      <c r="C35" s="199"/>
      <c r="D35" s="195" t="s">
        <v>675</v>
      </c>
      <c r="E35" s="196"/>
      <c r="F35" s="197"/>
      <c r="G35" s="155">
        <f>G34*5%</f>
        <v>141.50560330000002</v>
      </c>
      <c r="H35" s="155"/>
      <c r="I35" s="155"/>
      <c r="J35" s="155">
        <f>G35</f>
        <v>141.50560330000002</v>
      </c>
      <c r="K35" s="143"/>
      <c r="L35" s="154"/>
      <c r="M35" s="154"/>
      <c r="N35" s="154"/>
      <c r="O35" s="154"/>
      <c r="P35" s="154"/>
      <c r="Q35" s="154"/>
    </row>
    <row r="36" spans="1:17" outlineLevel="2" x14ac:dyDescent="0.4">
      <c r="A36" s="156">
        <v>4</v>
      </c>
      <c r="B36" s="198" t="s">
        <v>674</v>
      </c>
      <c r="C36" s="199"/>
      <c r="D36" s="195" t="s">
        <v>673</v>
      </c>
      <c r="E36" s="196"/>
      <c r="F36" s="197"/>
      <c r="G36" s="155">
        <f>G34*5%</f>
        <v>141.50560330000002</v>
      </c>
      <c r="H36" s="155">
        <f>H34*5%</f>
        <v>0</v>
      </c>
      <c r="I36" s="155"/>
      <c r="J36" s="155">
        <f>G36+H36</f>
        <v>141.50560330000002</v>
      </c>
      <c r="K36" s="143"/>
      <c r="L36" s="154"/>
      <c r="M36" s="154"/>
      <c r="N36" s="154"/>
      <c r="O36" s="154"/>
      <c r="P36" s="154"/>
      <c r="Q36" s="154"/>
    </row>
    <row r="37" spans="1:17" ht="5.0999999999999996" customHeight="1" x14ac:dyDescent="0.4">
      <c r="A37" s="153"/>
      <c r="B37" s="152"/>
      <c r="C37" s="152"/>
      <c r="D37" s="152"/>
      <c r="E37" s="152"/>
      <c r="F37" s="152"/>
      <c r="G37" s="151"/>
      <c r="H37" s="151"/>
      <c r="I37" s="151"/>
      <c r="J37" s="150"/>
      <c r="K37" s="149"/>
      <c r="L37" s="148"/>
      <c r="M37" s="148"/>
      <c r="N37" s="148"/>
      <c r="O37" s="148"/>
      <c r="P37" s="148"/>
      <c r="Q37" s="148"/>
    </row>
    <row r="38" spans="1:17" x14ac:dyDescent="0.4">
      <c r="A38" s="145"/>
      <c r="B38" s="188"/>
      <c r="C38" s="189"/>
      <c r="D38" s="190" t="s">
        <v>672</v>
      </c>
      <c r="E38" s="191"/>
      <c r="F38" s="192"/>
      <c r="G38" s="144">
        <f>G34+G35+G36</f>
        <v>3113.1232726000003</v>
      </c>
      <c r="H38" s="144">
        <f>H34+H35+H36</f>
        <v>0</v>
      </c>
      <c r="I38" s="144"/>
      <c r="J38" s="144">
        <f>J34+J35+J36</f>
        <v>3113.1232726000003</v>
      </c>
      <c r="K38" s="143"/>
      <c r="L38" s="142"/>
      <c r="M38" s="142"/>
      <c r="N38" s="142"/>
      <c r="O38" s="142"/>
      <c r="P38" s="142"/>
      <c r="Q38" s="142"/>
    </row>
    <row r="39" spans="1:17" outlineLevel="1" x14ac:dyDescent="0.4">
      <c r="A39" s="162"/>
      <c r="B39" s="161"/>
      <c r="C39" s="161"/>
      <c r="D39" s="200" t="s">
        <v>671</v>
      </c>
      <c r="E39" s="201"/>
      <c r="F39" s="201"/>
      <c r="G39" s="160"/>
      <c r="H39" s="160"/>
      <c r="I39" s="160"/>
      <c r="J39" s="159"/>
      <c r="K39" s="158"/>
      <c r="N39" s="157"/>
      <c r="Q39" s="157"/>
    </row>
    <row r="40" spans="1:17" outlineLevel="1" x14ac:dyDescent="0.4">
      <c r="A40" s="156">
        <v>5</v>
      </c>
      <c r="B40" s="198" t="s">
        <v>670</v>
      </c>
      <c r="C40" s="199"/>
      <c r="D40" s="195" t="s">
        <v>669</v>
      </c>
      <c r="E40" s="196"/>
      <c r="F40" s="197"/>
      <c r="G40" s="155">
        <f>G38*1.0213</f>
        <v>3179.4327983063804</v>
      </c>
      <c r="H40" s="155">
        <f>H38*1.0213</f>
        <v>0</v>
      </c>
      <c r="I40" s="155"/>
      <c r="J40" s="155">
        <f>J38*1.0213</f>
        <v>3179.4327983063804</v>
      </c>
      <c r="K40" s="143"/>
      <c r="L40" s="154"/>
      <c r="M40" s="154"/>
      <c r="N40" s="154"/>
      <c r="O40" s="154"/>
      <c r="P40" s="154"/>
      <c r="Q40" s="154"/>
    </row>
    <row r="41" spans="1:17" ht="5.0999999999999996" customHeight="1" x14ac:dyDescent="0.4">
      <c r="A41" s="153"/>
      <c r="B41" s="152"/>
      <c r="C41" s="152"/>
      <c r="D41" s="152"/>
      <c r="E41" s="152"/>
      <c r="F41" s="152"/>
      <c r="G41" s="151"/>
      <c r="H41" s="151"/>
      <c r="I41" s="151"/>
      <c r="J41" s="150"/>
      <c r="K41" s="149"/>
      <c r="L41" s="148"/>
      <c r="M41" s="148"/>
      <c r="N41" s="148"/>
      <c r="O41" s="148"/>
      <c r="P41" s="148"/>
      <c r="Q41" s="148"/>
    </row>
    <row r="42" spans="1:17" x14ac:dyDescent="0.4">
      <c r="A42" s="145"/>
      <c r="B42" s="188"/>
      <c r="C42" s="189"/>
      <c r="D42" s="190" t="s">
        <v>668</v>
      </c>
      <c r="E42" s="191"/>
      <c r="F42" s="192"/>
      <c r="G42" s="144">
        <f>G40</f>
        <v>3179.4327983063804</v>
      </c>
      <c r="H42" s="144">
        <f>H40</f>
        <v>0</v>
      </c>
      <c r="I42" s="144"/>
      <c r="J42" s="264">
        <f>J40</f>
        <v>3179.4327983063804</v>
      </c>
      <c r="K42" s="143"/>
      <c r="L42" s="142"/>
      <c r="M42" s="142"/>
      <c r="N42" s="142"/>
      <c r="O42" s="142"/>
      <c r="P42" s="142"/>
      <c r="Q42" s="142"/>
    </row>
    <row r="43" spans="1:17" x14ac:dyDescent="0.4">
      <c r="A43" s="147">
        <v>6</v>
      </c>
      <c r="B43" s="193"/>
      <c r="C43" s="189"/>
      <c r="D43" s="194" t="s">
        <v>667</v>
      </c>
      <c r="E43" s="191"/>
      <c r="F43" s="192"/>
      <c r="G43" s="146"/>
      <c r="H43" s="146"/>
      <c r="I43" s="146">
        <f>J42*0.16</f>
        <v>508.70924772902089</v>
      </c>
      <c r="J43" s="146">
        <f>I43</f>
        <v>508.70924772902089</v>
      </c>
      <c r="K43" s="143"/>
      <c r="L43" s="142"/>
      <c r="M43" s="142"/>
      <c r="N43" s="142"/>
      <c r="O43" s="142"/>
      <c r="P43" s="142"/>
      <c r="Q43" s="142"/>
    </row>
    <row r="44" spans="1:17" x14ac:dyDescent="0.4">
      <c r="A44" s="145"/>
      <c r="B44" s="188"/>
      <c r="C44" s="189"/>
      <c r="D44" s="190" t="s">
        <v>666</v>
      </c>
      <c r="E44" s="191"/>
      <c r="F44" s="192"/>
      <c r="G44" s="144">
        <f>G42+G43</f>
        <v>3179.4327983063804</v>
      </c>
      <c r="H44" s="144">
        <f>H42+H43</f>
        <v>0</v>
      </c>
      <c r="I44" s="144">
        <f>I42+I43</f>
        <v>508.70924772902089</v>
      </c>
      <c r="J44" s="144">
        <f>J42+J43</f>
        <v>3688.1420460354011</v>
      </c>
      <c r="K44" s="143"/>
      <c r="L44" s="142"/>
      <c r="M44" s="142"/>
      <c r="N44" s="142"/>
      <c r="O44" s="142"/>
      <c r="P44" s="142"/>
      <c r="Q44" s="142"/>
    </row>
    <row r="45" spans="1:17" ht="14.25" customHeight="1" x14ac:dyDescent="0.4">
      <c r="A45" s="139"/>
      <c r="B45" s="185"/>
      <c r="C45" s="185"/>
      <c r="D45" s="185"/>
      <c r="E45" s="185"/>
      <c r="F45" s="185"/>
      <c r="G45" s="185"/>
      <c r="H45" s="185"/>
      <c r="I45" s="185"/>
      <c r="J45" s="140"/>
      <c r="K45" s="139"/>
      <c r="L45" s="139"/>
      <c r="M45" s="139"/>
      <c r="N45" s="139"/>
    </row>
    <row r="46" spans="1:17" ht="14.25" customHeight="1" x14ac:dyDescent="0.4">
      <c r="A46" s="139"/>
      <c r="B46" s="185"/>
      <c r="C46" s="185"/>
      <c r="D46" s="185"/>
      <c r="E46" s="185"/>
      <c r="F46" s="185"/>
      <c r="G46" s="185"/>
      <c r="H46" s="185"/>
      <c r="I46" s="185"/>
      <c r="J46" s="140"/>
      <c r="K46" s="139"/>
      <c r="L46" s="139"/>
      <c r="M46" s="139"/>
      <c r="N46" s="139"/>
    </row>
    <row r="47" spans="1:17" ht="14.25" customHeight="1" x14ac:dyDescent="0.4">
      <c r="A47" s="141"/>
      <c r="B47" s="186" t="s">
        <v>665</v>
      </c>
      <c r="C47" s="186"/>
      <c r="D47" s="186"/>
      <c r="E47" s="186"/>
      <c r="F47" s="187"/>
      <c r="G47" s="187"/>
      <c r="H47" s="187"/>
      <c r="I47" s="187"/>
    </row>
    <row r="48" spans="1:17" ht="14.25" customHeight="1" x14ac:dyDescent="0.4">
      <c r="A48" s="139"/>
      <c r="B48" s="185" t="s">
        <v>144</v>
      </c>
      <c r="C48" s="185"/>
      <c r="D48" s="185"/>
      <c r="E48" s="185"/>
      <c r="F48" s="185"/>
      <c r="G48" s="185"/>
      <c r="H48" s="185"/>
      <c r="I48" s="185"/>
      <c r="J48" s="140"/>
      <c r="K48" s="139"/>
      <c r="L48" s="139"/>
      <c r="M48" s="139"/>
      <c r="N48" s="139"/>
    </row>
    <row r="49" spans="1:14" ht="14.25" customHeight="1" x14ac:dyDescent="0.4">
      <c r="A49" s="139"/>
      <c r="B49" s="185"/>
      <c r="C49" s="185"/>
      <c r="D49" s="185"/>
      <c r="E49" s="185"/>
      <c r="F49" s="185"/>
      <c r="G49" s="185"/>
      <c r="H49" s="185"/>
      <c r="I49" s="185"/>
      <c r="J49" s="140"/>
      <c r="K49" s="139"/>
      <c r="L49" s="139"/>
      <c r="M49" s="139"/>
      <c r="N49" s="139"/>
    </row>
    <row r="50" spans="1:14" ht="14.25" customHeight="1" x14ac:dyDescent="0.4">
      <c r="A50" s="141"/>
      <c r="B50" s="186" t="s">
        <v>664</v>
      </c>
      <c r="C50" s="186"/>
      <c r="D50" s="186"/>
      <c r="E50" s="186"/>
      <c r="F50" s="187"/>
      <c r="G50" s="187"/>
      <c r="H50" s="187"/>
      <c r="I50" s="187"/>
    </row>
    <row r="51" spans="1:14" ht="14.25" customHeight="1" x14ac:dyDescent="0.4">
      <c r="A51" s="139"/>
      <c r="B51" s="185" t="s">
        <v>144</v>
      </c>
      <c r="C51" s="185"/>
      <c r="D51" s="185"/>
      <c r="E51" s="185"/>
      <c r="F51" s="185"/>
      <c r="G51" s="185"/>
      <c r="H51" s="185"/>
      <c r="I51" s="185"/>
      <c r="J51" s="140"/>
      <c r="K51" s="139"/>
      <c r="L51" s="139"/>
      <c r="M51" s="139"/>
      <c r="N51" s="139"/>
    </row>
    <row r="52" spans="1:14" ht="14.25" customHeight="1" x14ac:dyDescent="0.4">
      <c r="A52" s="139"/>
      <c r="B52" s="185"/>
      <c r="C52" s="185"/>
      <c r="D52" s="185"/>
      <c r="E52" s="185"/>
      <c r="F52" s="185"/>
      <c r="G52" s="185"/>
      <c r="H52" s="185"/>
      <c r="I52" s="185"/>
      <c r="J52" s="140"/>
      <c r="K52" s="139"/>
      <c r="L52" s="139"/>
      <c r="M52" s="139"/>
      <c r="N52" s="139"/>
    </row>
    <row r="53" spans="1:14" ht="14.25" customHeight="1" x14ac:dyDescent="0.4">
      <c r="A53" s="141"/>
      <c r="B53" s="186" t="s">
        <v>663</v>
      </c>
      <c r="C53" s="186"/>
      <c r="D53" s="186"/>
      <c r="E53" s="186"/>
      <c r="F53" s="187"/>
      <c r="G53" s="187"/>
      <c r="H53" s="187"/>
      <c r="I53" s="187"/>
    </row>
    <row r="54" spans="1:14" ht="14.25" customHeight="1" x14ac:dyDescent="0.4">
      <c r="A54" s="139"/>
      <c r="B54" s="185" t="s">
        <v>144</v>
      </c>
      <c r="C54" s="185"/>
      <c r="D54" s="185"/>
      <c r="E54" s="185"/>
      <c r="F54" s="185"/>
      <c r="G54" s="185"/>
      <c r="H54" s="185"/>
      <c r="I54" s="185"/>
      <c r="J54" s="140"/>
      <c r="K54" s="139"/>
      <c r="L54" s="139"/>
      <c r="M54" s="139"/>
      <c r="N54" s="139"/>
    </row>
    <row r="55" spans="1:14" ht="14.25" customHeight="1" x14ac:dyDescent="0.4">
      <c r="A55" s="139"/>
      <c r="B55" s="185"/>
      <c r="C55" s="185"/>
      <c r="D55" s="185"/>
      <c r="E55" s="185"/>
      <c r="F55" s="185"/>
      <c r="G55" s="185"/>
      <c r="H55" s="185"/>
      <c r="I55" s="185"/>
      <c r="J55" s="140"/>
      <c r="K55" s="139"/>
      <c r="L55" s="139"/>
      <c r="M55" s="139"/>
      <c r="N55" s="139"/>
    </row>
    <row r="56" spans="1:14" ht="14.25" customHeight="1" x14ac:dyDescent="0.4">
      <c r="A56" s="141"/>
      <c r="B56" s="186" t="s">
        <v>662</v>
      </c>
      <c r="C56" s="186"/>
      <c r="D56" s="186"/>
      <c r="E56" s="186"/>
      <c r="F56" s="187"/>
      <c r="G56" s="187"/>
      <c r="H56" s="187"/>
      <c r="I56" s="187"/>
    </row>
    <row r="57" spans="1:14" ht="14.25" customHeight="1" x14ac:dyDescent="0.4">
      <c r="A57" s="139"/>
      <c r="B57" s="185" t="s">
        <v>144</v>
      </c>
      <c r="C57" s="185"/>
      <c r="D57" s="185"/>
      <c r="E57" s="185"/>
      <c r="F57" s="185"/>
      <c r="G57" s="185"/>
      <c r="H57" s="185"/>
      <c r="I57" s="185"/>
      <c r="J57" s="140"/>
      <c r="K57" s="139"/>
      <c r="L57" s="139"/>
      <c r="M57" s="139"/>
      <c r="N57" s="139"/>
    </row>
    <row r="58" spans="1:14" ht="14.25" customHeight="1" x14ac:dyDescent="0.4">
      <c r="A58" s="139"/>
      <c r="B58" s="185"/>
      <c r="C58" s="185"/>
      <c r="D58" s="185"/>
      <c r="E58" s="185"/>
      <c r="F58" s="185"/>
      <c r="G58" s="185"/>
      <c r="H58" s="185"/>
      <c r="I58" s="185"/>
      <c r="J58" s="140"/>
      <c r="K58" s="139"/>
      <c r="L58" s="139"/>
      <c r="M58" s="139"/>
      <c r="N58" s="139"/>
    </row>
    <row r="60" spans="1:14" x14ac:dyDescent="0.4">
      <c r="A60" s="138"/>
    </row>
  </sheetData>
  <mergeCells count="67">
    <mergeCell ref="B7:G7"/>
    <mergeCell ref="H7:I7"/>
    <mergeCell ref="B4:G4"/>
    <mergeCell ref="H4:I4"/>
    <mergeCell ref="H5:I5"/>
    <mergeCell ref="B6:G6"/>
    <mergeCell ref="I6:J6"/>
    <mergeCell ref="G17:I17"/>
    <mergeCell ref="J17:J18"/>
    <mergeCell ref="B9:I9"/>
    <mergeCell ref="B11:I11"/>
    <mergeCell ref="B13:I13"/>
    <mergeCell ref="B14:I14"/>
    <mergeCell ref="A16:J16"/>
    <mergeCell ref="B26:C26"/>
    <mergeCell ref="D26:F26"/>
    <mergeCell ref="A17:A18"/>
    <mergeCell ref="B17:C18"/>
    <mergeCell ref="D17:F18"/>
    <mergeCell ref="B19:C19"/>
    <mergeCell ref="D19:F19"/>
    <mergeCell ref="A20:J20"/>
    <mergeCell ref="A22:J22"/>
    <mergeCell ref="B24:C24"/>
    <mergeCell ref="D24:F24"/>
    <mergeCell ref="B27:C27"/>
    <mergeCell ref="D27:F27"/>
    <mergeCell ref="A29:J29"/>
    <mergeCell ref="B40:C40"/>
    <mergeCell ref="D40:F40"/>
    <mergeCell ref="B33:C33"/>
    <mergeCell ref="D33:F33"/>
    <mergeCell ref="B34:C34"/>
    <mergeCell ref="D34:F34"/>
    <mergeCell ref="B35:C35"/>
    <mergeCell ref="B31:C31"/>
    <mergeCell ref="D31:F31"/>
    <mergeCell ref="B45:I45"/>
    <mergeCell ref="B46:I46"/>
    <mergeCell ref="B47:E47"/>
    <mergeCell ref="D35:F35"/>
    <mergeCell ref="B36:C36"/>
    <mergeCell ref="D36:F36"/>
    <mergeCell ref="B38:C38"/>
    <mergeCell ref="D38:F38"/>
    <mergeCell ref="D39:F39"/>
    <mergeCell ref="B42:C42"/>
    <mergeCell ref="D42:F42"/>
    <mergeCell ref="B43:C43"/>
    <mergeCell ref="D43:F43"/>
    <mergeCell ref="B44:C44"/>
    <mergeCell ref="D44:F44"/>
    <mergeCell ref="B58:I58"/>
    <mergeCell ref="B50:E50"/>
    <mergeCell ref="F50:I50"/>
    <mergeCell ref="B51:I51"/>
    <mergeCell ref="B52:I52"/>
    <mergeCell ref="B53:E53"/>
    <mergeCell ref="F53:I53"/>
    <mergeCell ref="B54:I54"/>
    <mergeCell ref="B55:I55"/>
    <mergeCell ref="B56:E56"/>
    <mergeCell ref="F56:I56"/>
    <mergeCell ref="B57:I57"/>
    <mergeCell ref="F47:I47"/>
    <mergeCell ref="B48:I48"/>
    <mergeCell ref="B49:I49"/>
  </mergeCells>
  <printOptions horizontalCentered="1"/>
  <pageMargins left="0.70866141729999998" right="0.31496062990000001" top="0.31496062990000001" bottom="0.31496062990000001" header="0.23622047239999999" footer="0.23622047239999999"/>
  <pageSetup paperSize="9" scale="77" fitToHeight="1000" orientation="landscape" useFirstPageNumber="1" horizontalDpi="300" verticalDpi="300" r:id="rId1"/>
  <headerFooter>
    <oddHeader>&amp;L&amp;"Arial,обычный"&amp;8Программный комплекс АВС (редакция 2026.7)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1:H516"/>
  <sheetViews>
    <sheetView topLeftCell="A13" zoomScaleNormal="100" workbookViewId="0">
      <selection activeCell="C10" sqref="C10:G10"/>
    </sheetView>
  </sheetViews>
  <sheetFormatPr defaultColWidth="9.1171875" defaultRowHeight="12.7" outlineLevelRow="2" x14ac:dyDescent="0.4"/>
  <cols>
    <col min="1" max="1" width="7.5859375" style="54" customWidth="1"/>
    <col min="2" max="2" width="19.29296875" style="54" customWidth="1"/>
    <col min="3" max="3" width="55.29296875" style="54" customWidth="1"/>
    <col min="4" max="4" width="17.703125" style="54" customWidth="1"/>
    <col min="5" max="5" width="13" style="54" customWidth="1"/>
    <col min="6" max="7" width="15.5859375" style="54" customWidth="1"/>
    <col min="8" max="8" width="10.29296875" style="54" customWidth="1"/>
    <col min="9" max="16384" width="9.1171875" style="54"/>
  </cols>
  <sheetData>
    <row r="1" spans="1:8" x14ac:dyDescent="0.4">
      <c r="A1" s="130"/>
      <c r="B1" s="130"/>
      <c r="C1" s="130"/>
      <c r="D1" s="130"/>
      <c r="E1" s="130"/>
      <c r="F1" s="129" t="s">
        <v>601</v>
      </c>
      <c r="G1" s="128" t="s">
        <v>600</v>
      </c>
    </row>
    <row r="2" spans="1:8" x14ac:dyDescent="0.4">
      <c r="A2" s="127"/>
      <c r="B2" s="127"/>
      <c r="C2" s="126"/>
      <c r="D2" s="116"/>
      <c r="E2" s="116"/>
      <c r="F2" s="116"/>
      <c r="G2" s="125"/>
    </row>
    <row r="3" spans="1:8" ht="13.2" customHeight="1" x14ac:dyDescent="0.4">
      <c r="A3" s="235" t="s">
        <v>599</v>
      </c>
      <c r="B3" s="235"/>
      <c r="C3" s="124" t="s">
        <v>59</v>
      </c>
      <c r="D3" s="124"/>
      <c r="E3" s="124"/>
      <c r="F3" s="124"/>
      <c r="G3" s="124"/>
    </row>
    <row r="4" spans="1:8" ht="7.5" customHeight="1" x14ac:dyDescent="0.4">
      <c r="A4" s="238"/>
      <c r="B4" s="238"/>
      <c r="C4" s="238"/>
      <c r="D4" s="239"/>
      <c r="E4" s="239"/>
      <c r="F4" s="239"/>
      <c r="G4" s="239"/>
    </row>
    <row r="5" spans="1:8" ht="13.2" customHeight="1" x14ac:dyDescent="0.4">
      <c r="A5" s="235" t="s">
        <v>598</v>
      </c>
      <c r="B5" s="235"/>
      <c r="C5" s="124" t="s">
        <v>60</v>
      </c>
      <c r="D5" s="124"/>
      <c r="E5" s="124"/>
      <c r="F5" s="124"/>
      <c r="G5" s="124"/>
    </row>
    <row r="6" spans="1:8" x14ac:dyDescent="0.4">
      <c r="A6" s="238"/>
      <c r="B6" s="238"/>
      <c r="C6" s="238"/>
      <c r="D6" s="239"/>
      <c r="E6" s="239"/>
      <c r="F6" s="239"/>
      <c r="G6" s="239"/>
    </row>
    <row r="7" spans="1:8" ht="14.25" customHeight="1" x14ac:dyDescent="0.4">
      <c r="A7" s="240" t="s">
        <v>597</v>
      </c>
      <c r="B7" s="240"/>
      <c r="C7" s="240"/>
      <c r="D7" s="240"/>
      <c r="E7" s="240"/>
      <c r="F7" s="240"/>
      <c r="G7" s="240"/>
    </row>
    <row r="8" spans="1:8" ht="14.25" customHeight="1" x14ac:dyDescent="0.4">
      <c r="A8" s="236" t="s">
        <v>596</v>
      </c>
      <c r="B8" s="236"/>
      <c r="C8" s="236"/>
      <c r="D8" s="236"/>
      <c r="E8" s="236"/>
      <c r="F8" s="236"/>
      <c r="G8" s="236"/>
      <c r="H8" s="123"/>
    </row>
    <row r="9" spans="1:8" ht="13.95" customHeight="1" x14ac:dyDescent="0.4">
      <c r="A9" s="236"/>
      <c r="B9" s="236"/>
      <c r="C9" s="236"/>
      <c r="D9" s="236"/>
      <c r="E9" s="236"/>
      <c r="F9" s="236"/>
      <c r="G9" s="236"/>
    </row>
    <row r="10" spans="1:8" ht="13.2" customHeight="1" x14ac:dyDescent="0.4">
      <c r="A10" s="122"/>
      <c r="B10" s="121" t="s">
        <v>595</v>
      </c>
      <c r="C10" s="241" t="s">
        <v>65</v>
      </c>
      <c r="D10" s="241"/>
      <c r="E10" s="241"/>
      <c r="F10" s="241"/>
      <c r="G10" s="241"/>
    </row>
    <row r="11" spans="1:8" ht="14.25" customHeight="1" x14ac:dyDescent="0.4">
      <c r="A11" s="234" t="s">
        <v>66</v>
      </c>
      <c r="B11" s="234"/>
      <c r="C11" s="234"/>
      <c r="D11" s="234"/>
      <c r="E11" s="234"/>
      <c r="F11" s="234"/>
      <c r="G11" s="234"/>
    </row>
    <row r="12" spans="1:8" ht="7.5" customHeight="1" x14ac:dyDescent="0.4">
      <c r="A12" s="120"/>
      <c r="B12" s="120"/>
      <c r="C12" s="120"/>
      <c r="D12" s="120"/>
      <c r="E12" s="120"/>
      <c r="F12" s="120"/>
      <c r="G12" s="120"/>
    </row>
    <row r="13" spans="1:8" ht="14.25" customHeight="1" x14ac:dyDescent="0.4">
      <c r="A13" s="237" t="s">
        <v>594</v>
      </c>
      <c r="B13" s="237"/>
      <c r="C13" s="237"/>
      <c r="D13" s="237"/>
      <c r="E13" s="237"/>
      <c r="F13" s="237"/>
      <c r="G13" s="237"/>
    </row>
    <row r="14" spans="1:8" x14ac:dyDescent="0.4">
      <c r="A14" s="238"/>
      <c r="B14" s="238"/>
      <c r="C14" s="238"/>
      <c r="D14" s="238"/>
      <c r="E14" s="238"/>
      <c r="F14" s="238"/>
      <c r="G14" s="238"/>
    </row>
    <row r="15" spans="1:8" x14ac:dyDescent="0.4">
      <c r="A15" s="118"/>
      <c r="B15" s="118"/>
      <c r="C15" s="118"/>
      <c r="D15" s="115" t="s">
        <v>593</v>
      </c>
      <c r="E15" s="118"/>
      <c r="F15" s="119">
        <v>2662.3820000000001</v>
      </c>
      <c r="G15" s="115" t="s">
        <v>591</v>
      </c>
    </row>
    <row r="16" spans="1:8" x14ac:dyDescent="0.4">
      <c r="A16" s="118"/>
      <c r="B16" s="118"/>
      <c r="C16" s="118"/>
      <c r="D16" s="115" t="s">
        <v>592</v>
      </c>
      <c r="E16" s="118"/>
      <c r="F16" s="119">
        <v>1282.6890000000001</v>
      </c>
      <c r="G16" s="115" t="s">
        <v>591</v>
      </c>
    </row>
    <row r="17" spans="1:8" x14ac:dyDescent="0.4">
      <c r="A17" s="118"/>
      <c r="B17" s="118"/>
      <c r="C17" s="118"/>
      <c r="D17" s="115" t="s">
        <v>590</v>
      </c>
      <c r="E17" s="118"/>
      <c r="F17" s="117">
        <v>0.24299999999999999</v>
      </c>
      <c r="G17" s="115" t="s">
        <v>589</v>
      </c>
    </row>
    <row r="18" spans="1:8" ht="13.2" customHeight="1" x14ac:dyDescent="0.4">
      <c r="A18" s="247" t="s">
        <v>588</v>
      </c>
      <c r="B18" s="247"/>
      <c r="C18" s="247"/>
      <c r="D18" s="247"/>
      <c r="E18" s="247"/>
      <c r="F18" s="247"/>
      <c r="G18" s="247"/>
    </row>
    <row r="19" spans="1:8" ht="6.75" customHeight="1" x14ac:dyDescent="0.4">
      <c r="A19" s="115"/>
      <c r="B19" s="115"/>
      <c r="C19" s="115"/>
      <c r="D19" s="116"/>
      <c r="E19" s="115"/>
      <c r="F19" s="115"/>
      <c r="G19" s="115"/>
    </row>
    <row r="20" spans="1:8" ht="52.2" customHeight="1" x14ac:dyDescent="0.4">
      <c r="A20" s="114" t="s">
        <v>587</v>
      </c>
      <c r="B20" s="112" t="s">
        <v>586</v>
      </c>
      <c r="C20" s="113" t="s">
        <v>585</v>
      </c>
      <c r="D20" s="112" t="s">
        <v>73</v>
      </c>
      <c r="E20" s="112" t="s">
        <v>584</v>
      </c>
      <c r="F20" s="112" t="s">
        <v>583</v>
      </c>
      <c r="G20" s="112" t="s">
        <v>582</v>
      </c>
    </row>
    <row r="21" spans="1:8" x14ac:dyDescent="0.4">
      <c r="A21" s="110">
        <v>1</v>
      </c>
      <c r="B21" s="110">
        <v>2</v>
      </c>
      <c r="C21" s="111">
        <v>3</v>
      </c>
      <c r="D21" s="110">
        <v>4</v>
      </c>
      <c r="E21" s="110">
        <v>5</v>
      </c>
      <c r="F21" s="110">
        <v>6</v>
      </c>
      <c r="G21" s="110">
        <v>7</v>
      </c>
      <c r="H21" s="109"/>
    </row>
    <row r="22" spans="1:8" ht="14.25" customHeight="1" x14ac:dyDescent="0.4">
      <c r="A22" s="108"/>
      <c r="B22" s="106"/>
      <c r="C22" s="107" t="s">
        <v>581</v>
      </c>
      <c r="D22" s="106"/>
      <c r="E22" s="105"/>
      <c r="F22" s="105"/>
      <c r="G22" s="104">
        <v>2662382</v>
      </c>
    </row>
    <row r="23" spans="1:8" ht="14.25" hidden="1" customHeight="1" outlineLevel="1" x14ac:dyDescent="0.4">
      <c r="A23" s="76"/>
      <c r="B23" s="74"/>
      <c r="C23" s="83" t="s">
        <v>162</v>
      </c>
      <c r="D23" s="79"/>
      <c r="E23" s="78"/>
      <c r="F23" s="78"/>
      <c r="G23" s="78"/>
    </row>
    <row r="24" spans="1:8" ht="14.25" hidden="1" customHeight="1" outlineLevel="1" x14ac:dyDescent="0.4">
      <c r="A24" s="76"/>
      <c r="B24" s="74"/>
      <c r="C24" s="82" t="s">
        <v>160</v>
      </c>
      <c r="D24" s="74" t="s">
        <v>142</v>
      </c>
      <c r="E24" s="81"/>
      <c r="F24" s="81"/>
      <c r="G24" s="98">
        <v>1275910</v>
      </c>
    </row>
    <row r="25" spans="1:8" ht="14.25" hidden="1" customHeight="1" outlineLevel="1" x14ac:dyDescent="0.4">
      <c r="A25" s="76"/>
      <c r="B25" s="74"/>
      <c r="C25" s="80" t="s">
        <v>159</v>
      </c>
      <c r="D25" s="79" t="s">
        <v>142</v>
      </c>
      <c r="E25" s="78"/>
      <c r="F25" s="78"/>
      <c r="G25" s="77">
        <v>663973</v>
      </c>
    </row>
    <row r="26" spans="1:8" ht="14.25" hidden="1" customHeight="1" outlineLevel="1" x14ac:dyDescent="0.4">
      <c r="A26" s="76"/>
      <c r="B26" s="74"/>
      <c r="C26" s="82" t="s">
        <v>186</v>
      </c>
      <c r="D26" s="74" t="s">
        <v>142</v>
      </c>
      <c r="E26" s="81"/>
      <c r="F26" s="81"/>
      <c r="G26" s="72">
        <v>22288</v>
      </c>
    </row>
    <row r="27" spans="1:8" ht="14.25" hidden="1" customHeight="1" outlineLevel="1" x14ac:dyDescent="0.4">
      <c r="A27" s="76"/>
      <c r="B27" s="74"/>
      <c r="C27" s="80" t="s">
        <v>185</v>
      </c>
      <c r="D27" s="79" t="s">
        <v>142</v>
      </c>
      <c r="E27" s="78"/>
      <c r="F27" s="78"/>
      <c r="G27" s="77">
        <v>6779</v>
      </c>
    </row>
    <row r="28" spans="1:8" ht="14.25" hidden="1" customHeight="1" outlineLevel="1" x14ac:dyDescent="0.4">
      <c r="A28" s="76"/>
      <c r="B28" s="74"/>
      <c r="C28" s="82" t="s">
        <v>175</v>
      </c>
      <c r="D28" s="74" t="s">
        <v>142</v>
      </c>
      <c r="E28" s="81"/>
      <c r="F28" s="81"/>
      <c r="G28" s="98">
        <v>1338824</v>
      </c>
    </row>
    <row r="29" spans="1:8" ht="14.25" hidden="1" customHeight="1" outlineLevel="1" x14ac:dyDescent="0.4">
      <c r="A29" s="76"/>
      <c r="B29" s="74"/>
      <c r="C29" s="82" t="s">
        <v>580</v>
      </c>
      <c r="D29" s="74" t="s">
        <v>142</v>
      </c>
      <c r="E29" s="81"/>
      <c r="F29" s="81"/>
      <c r="G29" s="72">
        <v>25360</v>
      </c>
    </row>
    <row r="30" spans="1:8" ht="14.25" hidden="1" customHeight="1" outlineLevel="1" x14ac:dyDescent="0.4">
      <c r="A30" s="76"/>
      <c r="B30" s="74"/>
      <c r="C30" s="82" t="s">
        <v>579</v>
      </c>
      <c r="D30" s="74" t="s">
        <v>155</v>
      </c>
      <c r="E30" s="87">
        <v>243</v>
      </c>
      <c r="F30" s="81"/>
      <c r="G30" s="81"/>
    </row>
    <row r="31" spans="1:8" ht="5.85" hidden="1" customHeight="1" outlineLevel="1" x14ac:dyDescent="0.4">
      <c r="A31" s="60"/>
      <c r="B31" s="59"/>
      <c r="C31" s="59"/>
      <c r="D31" s="59"/>
      <c r="E31" s="59"/>
      <c r="F31" s="59"/>
      <c r="G31" s="58"/>
    </row>
    <row r="32" spans="1:8" ht="14.25" customHeight="1" collapsed="1" x14ac:dyDescent="0.4">
      <c r="A32" s="70"/>
      <c r="B32" s="69"/>
      <c r="C32" s="242" t="s">
        <v>578</v>
      </c>
      <c r="D32" s="243"/>
      <c r="E32" s="243"/>
      <c r="F32" s="68"/>
      <c r="G32" s="67"/>
    </row>
    <row r="33" spans="1:7" ht="27.75" customHeight="1" x14ac:dyDescent="0.4">
      <c r="A33" s="66">
        <v>1</v>
      </c>
      <c r="B33" s="64" t="s">
        <v>577</v>
      </c>
      <c r="C33" s="65" t="s">
        <v>576</v>
      </c>
      <c r="D33" s="64" t="s">
        <v>575</v>
      </c>
      <c r="E33" s="63">
        <v>12.74</v>
      </c>
      <c r="F33" s="61">
        <v>3198</v>
      </c>
      <c r="G33" s="61">
        <v>40743</v>
      </c>
    </row>
    <row r="34" spans="1:7" x14ac:dyDescent="0.4">
      <c r="A34" s="85"/>
      <c r="B34" s="84" t="s">
        <v>192</v>
      </c>
      <c r="C34" s="244"/>
      <c r="D34" s="245"/>
      <c r="E34" s="245"/>
      <c r="F34" s="245"/>
      <c r="G34" s="246"/>
    </row>
    <row r="35" spans="1:7" ht="14.25" hidden="1" customHeight="1" outlineLevel="1" x14ac:dyDescent="0.4">
      <c r="A35" s="76"/>
      <c r="B35" s="74"/>
      <c r="C35" s="83" t="s">
        <v>162</v>
      </c>
      <c r="D35" s="79"/>
      <c r="E35" s="78"/>
      <c r="F35" s="78"/>
      <c r="G35" s="78"/>
    </row>
    <row r="36" spans="1:7" ht="14.25" hidden="1" customHeight="1" outlineLevel="1" x14ac:dyDescent="0.4">
      <c r="A36" s="76" t="s">
        <v>574</v>
      </c>
      <c r="B36" s="74"/>
      <c r="C36" s="82" t="s">
        <v>160</v>
      </c>
      <c r="D36" s="74"/>
      <c r="E36" s="81"/>
      <c r="F36" s="72">
        <v>2166</v>
      </c>
      <c r="G36" s="72">
        <v>27595</v>
      </c>
    </row>
    <row r="37" spans="1:7" ht="14.25" hidden="1" customHeight="1" outlineLevel="1" x14ac:dyDescent="0.4">
      <c r="A37" s="76"/>
      <c r="B37" s="74"/>
      <c r="C37" s="80" t="s">
        <v>159</v>
      </c>
      <c r="D37" s="79"/>
      <c r="E37" s="78"/>
      <c r="F37" s="77">
        <v>1123</v>
      </c>
      <c r="G37" s="77">
        <v>14307</v>
      </c>
    </row>
    <row r="38" spans="1:7" ht="25.5" hidden="1" customHeight="1" outlineLevel="2" x14ac:dyDescent="0.4">
      <c r="A38" s="76" t="s">
        <v>573</v>
      </c>
      <c r="B38" s="74" t="s">
        <v>314</v>
      </c>
      <c r="C38" s="75" t="s">
        <v>313</v>
      </c>
      <c r="D38" s="74" t="s">
        <v>155</v>
      </c>
      <c r="E38" s="73">
        <v>5.2126983999999998</v>
      </c>
      <c r="F38" s="72">
        <v>5293</v>
      </c>
      <c r="G38" s="72">
        <v>27591</v>
      </c>
    </row>
    <row r="39" spans="1:7" ht="14.25" hidden="1" customHeight="1" outlineLevel="1" x14ac:dyDescent="0.4">
      <c r="A39" s="76" t="s">
        <v>572</v>
      </c>
      <c r="B39" s="74"/>
      <c r="C39" s="82" t="s">
        <v>186</v>
      </c>
      <c r="D39" s="74"/>
      <c r="E39" s="81"/>
      <c r="F39" s="87">
        <v>673</v>
      </c>
      <c r="G39" s="72">
        <v>8574</v>
      </c>
    </row>
    <row r="40" spans="1:7" ht="14.25" hidden="1" customHeight="1" outlineLevel="1" x14ac:dyDescent="0.4">
      <c r="A40" s="76"/>
      <c r="B40" s="74"/>
      <c r="C40" s="80" t="s">
        <v>185</v>
      </c>
      <c r="D40" s="79"/>
      <c r="E40" s="78"/>
      <c r="F40" s="89">
        <v>235</v>
      </c>
      <c r="G40" s="77">
        <v>2994</v>
      </c>
    </row>
    <row r="41" spans="1:7" ht="25.5" hidden="1" customHeight="1" outlineLevel="2" x14ac:dyDescent="0.4">
      <c r="A41" s="76" t="s">
        <v>571</v>
      </c>
      <c r="B41" s="74" t="s">
        <v>570</v>
      </c>
      <c r="C41" s="75" t="s">
        <v>569</v>
      </c>
      <c r="D41" s="74" t="s">
        <v>178</v>
      </c>
      <c r="E41" s="73">
        <v>0.90479480000000001</v>
      </c>
      <c r="F41" s="72">
        <v>9198</v>
      </c>
      <c r="G41" s="72">
        <v>8322</v>
      </c>
    </row>
    <row r="42" spans="1:7" ht="14.25" hidden="1" customHeight="1" outlineLevel="2" x14ac:dyDescent="0.4">
      <c r="A42" s="76"/>
      <c r="B42" s="74"/>
      <c r="C42" s="91" t="s">
        <v>177</v>
      </c>
      <c r="D42" s="79" t="s">
        <v>155</v>
      </c>
      <c r="E42" s="90">
        <v>0.90479480000000001</v>
      </c>
      <c r="F42" s="77">
        <v>3217</v>
      </c>
      <c r="G42" s="77">
        <v>2911</v>
      </c>
    </row>
    <row r="43" spans="1:7" ht="14.25" hidden="1" customHeight="1" outlineLevel="2" x14ac:dyDescent="0.4">
      <c r="A43" s="76" t="s">
        <v>568</v>
      </c>
      <c r="B43" s="74" t="s">
        <v>180</v>
      </c>
      <c r="C43" s="75" t="s">
        <v>179</v>
      </c>
      <c r="D43" s="74" t="s">
        <v>178</v>
      </c>
      <c r="E43" s="73">
        <v>2.7008799999999999E-2</v>
      </c>
      <c r="F43" s="72">
        <v>9175</v>
      </c>
      <c r="G43" s="87">
        <v>248</v>
      </c>
    </row>
    <row r="44" spans="1:7" ht="14.25" hidden="1" customHeight="1" outlineLevel="2" x14ac:dyDescent="0.4">
      <c r="A44" s="76"/>
      <c r="B44" s="74"/>
      <c r="C44" s="91" t="s">
        <v>177</v>
      </c>
      <c r="D44" s="79" t="s">
        <v>155</v>
      </c>
      <c r="E44" s="90">
        <v>2.7008799999999999E-2</v>
      </c>
      <c r="F44" s="77">
        <v>3217</v>
      </c>
      <c r="G44" s="89">
        <v>87</v>
      </c>
    </row>
    <row r="45" spans="1:7" ht="14.25" hidden="1" customHeight="1" outlineLevel="2" x14ac:dyDescent="0.4">
      <c r="A45" s="76" t="s">
        <v>567</v>
      </c>
      <c r="B45" s="74" t="s">
        <v>566</v>
      </c>
      <c r="C45" s="75" t="s">
        <v>565</v>
      </c>
      <c r="D45" s="74" t="s">
        <v>178</v>
      </c>
      <c r="E45" s="73">
        <v>1.2018915999999999</v>
      </c>
      <c r="F45" s="87">
        <v>6</v>
      </c>
      <c r="G45" s="87">
        <v>7</v>
      </c>
    </row>
    <row r="46" spans="1:7" ht="14.25" hidden="1" customHeight="1" outlineLevel="1" x14ac:dyDescent="0.4">
      <c r="A46" s="76" t="s">
        <v>564</v>
      </c>
      <c r="B46" s="74"/>
      <c r="C46" s="82" t="s">
        <v>175</v>
      </c>
      <c r="D46" s="74"/>
      <c r="E46" s="81"/>
      <c r="F46" s="87">
        <v>359</v>
      </c>
      <c r="G46" s="72">
        <v>4574</v>
      </c>
    </row>
    <row r="47" spans="1:7" ht="14.25" hidden="1" customHeight="1" outlineLevel="2" x14ac:dyDescent="0.4">
      <c r="A47" s="76" t="s">
        <v>563</v>
      </c>
      <c r="B47" s="74" t="s">
        <v>562</v>
      </c>
      <c r="C47" s="75" t="s">
        <v>105</v>
      </c>
      <c r="D47" s="74" t="s">
        <v>90</v>
      </c>
      <c r="E47" s="93">
        <v>6.37</v>
      </c>
      <c r="F47" s="87">
        <v>554</v>
      </c>
      <c r="G47" s="72">
        <v>3529</v>
      </c>
    </row>
    <row r="48" spans="1:7" ht="14.25" hidden="1" customHeight="1" outlineLevel="2" x14ac:dyDescent="0.4">
      <c r="A48" s="76" t="s">
        <v>561</v>
      </c>
      <c r="B48" s="74" t="s">
        <v>560</v>
      </c>
      <c r="C48" s="75" t="s">
        <v>108</v>
      </c>
      <c r="D48" s="74" t="s">
        <v>90</v>
      </c>
      <c r="E48" s="88">
        <v>4.3315999999999999</v>
      </c>
      <c r="F48" s="87">
        <v>241</v>
      </c>
      <c r="G48" s="72">
        <v>1044</v>
      </c>
    </row>
    <row r="49" spans="1:7" ht="5.85" customHeight="1" collapsed="1" x14ac:dyDescent="0.4">
      <c r="A49" s="60"/>
      <c r="B49" s="59"/>
      <c r="C49" s="59"/>
      <c r="D49" s="59"/>
      <c r="E49" s="59"/>
      <c r="F49" s="59"/>
      <c r="G49" s="58"/>
    </row>
    <row r="50" spans="1:7" ht="49.5" customHeight="1" x14ac:dyDescent="0.4">
      <c r="A50" s="66">
        <v>2</v>
      </c>
      <c r="B50" s="64" t="s">
        <v>559</v>
      </c>
      <c r="C50" s="65" t="s">
        <v>96</v>
      </c>
      <c r="D50" s="64" t="s">
        <v>83</v>
      </c>
      <c r="E50" s="103">
        <v>14.5236</v>
      </c>
      <c r="F50" s="61">
        <v>1012</v>
      </c>
      <c r="G50" s="61">
        <v>14698</v>
      </c>
    </row>
    <row r="51" spans="1:7" ht="5.85" customHeight="1" x14ac:dyDescent="0.4">
      <c r="A51" s="60"/>
      <c r="B51" s="59"/>
      <c r="C51" s="59"/>
      <c r="D51" s="59"/>
      <c r="E51" s="59"/>
      <c r="F51" s="59"/>
      <c r="G51" s="58"/>
    </row>
    <row r="52" spans="1:7" ht="37.5" customHeight="1" x14ac:dyDescent="0.4">
      <c r="A52" s="66">
        <v>3</v>
      </c>
      <c r="B52" s="64" t="s">
        <v>558</v>
      </c>
      <c r="C52" s="65" t="s">
        <v>557</v>
      </c>
      <c r="D52" s="64" t="s">
        <v>122</v>
      </c>
      <c r="E52" s="62">
        <v>15</v>
      </c>
      <c r="F52" s="62">
        <v>483</v>
      </c>
      <c r="G52" s="61">
        <v>7245</v>
      </c>
    </row>
    <row r="53" spans="1:7" x14ac:dyDescent="0.4">
      <c r="A53" s="85"/>
      <c r="B53" s="84" t="s">
        <v>295</v>
      </c>
      <c r="C53" s="244"/>
      <c r="D53" s="245"/>
      <c r="E53" s="245"/>
      <c r="F53" s="245"/>
      <c r="G53" s="246"/>
    </row>
    <row r="54" spans="1:7" ht="14.25" hidden="1" customHeight="1" outlineLevel="1" x14ac:dyDescent="0.4">
      <c r="A54" s="76"/>
      <c r="B54" s="74"/>
      <c r="C54" s="83" t="s">
        <v>162</v>
      </c>
      <c r="D54" s="79"/>
      <c r="E54" s="78"/>
      <c r="F54" s="78"/>
      <c r="G54" s="78"/>
    </row>
    <row r="55" spans="1:7" ht="14.25" hidden="1" customHeight="1" outlineLevel="1" x14ac:dyDescent="0.4">
      <c r="A55" s="76" t="s">
        <v>556</v>
      </c>
      <c r="B55" s="74"/>
      <c r="C55" s="82" t="s">
        <v>160</v>
      </c>
      <c r="D55" s="74"/>
      <c r="E55" s="81"/>
      <c r="F55" s="87">
        <v>481</v>
      </c>
      <c r="G55" s="72">
        <v>7215</v>
      </c>
    </row>
    <row r="56" spans="1:7" ht="14.25" hidden="1" customHeight="1" outlineLevel="1" x14ac:dyDescent="0.4">
      <c r="A56" s="76"/>
      <c r="B56" s="74"/>
      <c r="C56" s="80" t="s">
        <v>159</v>
      </c>
      <c r="D56" s="79"/>
      <c r="E56" s="78"/>
      <c r="F56" s="89">
        <v>248</v>
      </c>
      <c r="G56" s="77">
        <v>3720</v>
      </c>
    </row>
    <row r="57" spans="1:7" ht="37.5" hidden="1" customHeight="1" outlineLevel="2" x14ac:dyDescent="0.4">
      <c r="A57" s="76" t="s">
        <v>555</v>
      </c>
      <c r="B57" s="74" t="s">
        <v>548</v>
      </c>
      <c r="C57" s="75" t="s">
        <v>547</v>
      </c>
      <c r="D57" s="74" t="s">
        <v>155</v>
      </c>
      <c r="E57" s="92">
        <v>1.38096</v>
      </c>
      <c r="F57" s="72">
        <v>5226</v>
      </c>
      <c r="G57" s="72">
        <v>7217</v>
      </c>
    </row>
    <row r="58" spans="1:7" ht="14.25" hidden="1" customHeight="1" outlineLevel="1" x14ac:dyDescent="0.4">
      <c r="A58" s="76" t="s">
        <v>554</v>
      </c>
      <c r="B58" s="74"/>
      <c r="C58" s="82" t="s">
        <v>186</v>
      </c>
      <c r="D58" s="74"/>
      <c r="E58" s="81"/>
      <c r="F58" s="87">
        <v>2</v>
      </c>
      <c r="G58" s="87">
        <v>30</v>
      </c>
    </row>
    <row r="59" spans="1:7" ht="14.25" hidden="1" customHeight="1" outlineLevel="2" x14ac:dyDescent="0.4">
      <c r="A59" s="76" t="s">
        <v>553</v>
      </c>
      <c r="B59" s="74" t="s">
        <v>307</v>
      </c>
      <c r="C59" s="75" t="s">
        <v>306</v>
      </c>
      <c r="D59" s="74" t="s">
        <v>178</v>
      </c>
      <c r="E59" s="92">
        <v>1.13232</v>
      </c>
      <c r="F59" s="87">
        <v>22</v>
      </c>
      <c r="G59" s="87">
        <v>25</v>
      </c>
    </row>
    <row r="60" spans="1:7" ht="5.85" customHeight="1" collapsed="1" x14ac:dyDescent="0.4">
      <c r="A60" s="60"/>
      <c r="B60" s="59"/>
      <c r="C60" s="59"/>
      <c r="D60" s="59"/>
      <c r="E60" s="59"/>
      <c r="F60" s="59"/>
      <c r="G60" s="58"/>
    </row>
    <row r="61" spans="1:7" ht="42" customHeight="1" x14ac:dyDescent="0.4">
      <c r="A61" s="66">
        <v>4</v>
      </c>
      <c r="B61" s="64" t="s">
        <v>552</v>
      </c>
      <c r="C61" s="65" t="s">
        <v>551</v>
      </c>
      <c r="D61" s="64" t="s">
        <v>122</v>
      </c>
      <c r="E61" s="62">
        <v>15</v>
      </c>
      <c r="F61" s="62">
        <v>-206</v>
      </c>
      <c r="G61" s="61">
        <v>-3090</v>
      </c>
    </row>
    <row r="62" spans="1:7" x14ac:dyDescent="0.4">
      <c r="A62" s="85"/>
      <c r="B62" s="84" t="s">
        <v>295</v>
      </c>
      <c r="C62" s="244"/>
      <c r="D62" s="245"/>
      <c r="E62" s="245"/>
      <c r="F62" s="245"/>
      <c r="G62" s="246"/>
    </row>
    <row r="63" spans="1:7" ht="14.25" hidden="1" customHeight="1" outlineLevel="1" x14ac:dyDescent="0.4">
      <c r="A63" s="76"/>
      <c r="B63" s="74"/>
      <c r="C63" s="83" t="s">
        <v>162</v>
      </c>
      <c r="D63" s="79"/>
      <c r="E63" s="78"/>
      <c r="F63" s="78"/>
      <c r="G63" s="78"/>
    </row>
    <row r="64" spans="1:7" ht="14.25" hidden="1" customHeight="1" outlineLevel="1" x14ac:dyDescent="0.4">
      <c r="A64" s="76" t="s">
        <v>550</v>
      </c>
      <c r="B64" s="74"/>
      <c r="C64" s="82" t="s">
        <v>160</v>
      </c>
      <c r="D64" s="74"/>
      <c r="E64" s="81"/>
      <c r="F64" s="87">
        <v>-205</v>
      </c>
      <c r="G64" s="72">
        <v>-3075</v>
      </c>
    </row>
    <row r="65" spans="1:7" ht="14.25" hidden="1" customHeight="1" outlineLevel="1" x14ac:dyDescent="0.4">
      <c r="A65" s="76"/>
      <c r="B65" s="74"/>
      <c r="C65" s="80" t="s">
        <v>159</v>
      </c>
      <c r="D65" s="79"/>
      <c r="E65" s="78"/>
      <c r="F65" s="89">
        <v>-106</v>
      </c>
      <c r="G65" s="77">
        <v>-1590</v>
      </c>
    </row>
    <row r="66" spans="1:7" ht="37.5" hidden="1" customHeight="1" outlineLevel="2" x14ac:dyDescent="0.4">
      <c r="A66" s="76" t="s">
        <v>549</v>
      </c>
      <c r="B66" s="74" t="s">
        <v>548</v>
      </c>
      <c r="C66" s="75" t="s">
        <v>547</v>
      </c>
      <c r="D66" s="74" t="s">
        <v>155</v>
      </c>
      <c r="E66" s="94">
        <v>0.58799999999999997</v>
      </c>
      <c r="F66" s="72">
        <v>5226</v>
      </c>
      <c r="G66" s="72">
        <v>3073</v>
      </c>
    </row>
    <row r="67" spans="1:7" ht="14.25" hidden="1" customHeight="1" outlineLevel="1" x14ac:dyDescent="0.4">
      <c r="A67" s="76" t="s">
        <v>546</v>
      </c>
      <c r="B67" s="74"/>
      <c r="C67" s="82" t="s">
        <v>186</v>
      </c>
      <c r="D67" s="74"/>
      <c r="E67" s="81"/>
      <c r="F67" s="87">
        <v>-1</v>
      </c>
      <c r="G67" s="87">
        <v>-15</v>
      </c>
    </row>
    <row r="68" spans="1:7" ht="14.25" hidden="1" customHeight="1" outlineLevel="2" x14ac:dyDescent="0.4">
      <c r="A68" s="76" t="s">
        <v>545</v>
      </c>
      <c r="B68" s="74" t="s">
        <v>307</v>
      </c>
      <c r="C68" s="75" t="s">
        <v>306</v>
      </c>
      <c r="D68" s="74" t="s">
        <v>178</v>
      </c>
      <c r="E68" s="88">
        <v>0.47039999999999998</v>
      </c>
      <c r="F68" s="87">
        <v>22</v>
      </c>
      <c r="G68" s="87">
        <v>10</v>
      </c>
    </row>
    <row r="69" spans="1:7" ht="5.85" customHeight="1" collapsed="1" x14ac:dyDescent="0.4">
      <c r="A69" s="60"/>
      <c r="B69" s="59"/>
      <c r="C69" s="59"/>
      <c r="D69" s="59"/>
      <c r="E69" s="59"/>
      <c r="F69" s="59"/>
      <c r="G69" s="58"/>
    </row>
    <row r="70" spans="1:7" ht="27.75" customHeight="1" x14ac:dyDescent="0.4">
      <c r="A70" s="66">
        <v>5</v>
      </c>
      <c r="B70" s="64" t="s">
        <v>544</v>
      </c>
      <c r="C70" s="65" t="s">
        <v>543</v>
      </c>
      <c r="D70" s="64" t="s">
        <v>542</v>
      </c>
      <c r="E70" s="63">
        <v>62.03</v>
      </c>
      <c r="F70" s="62">
        <v>375</v>
      </c>
      <c r="G70" s="61">
        <v>23261</v>
      </c>
    </row>
    <row r="71" spans="1:7" x14ac:dyDescent="0.4">
      <c r="A71" s="85"/>
      <c r="B71" s="84" t="s">
        <v>295</v>
      </c>
      <c r="C71" s="244"/>
      <c r="D71" s="245"/>
      <c r="E71" s="245"/>
      <c r="F71" s="245"/>
      <c r="G71" s="246"/>
    </row>
    <row r="72" spans="1:7" ht="14.25" hidden="1" customHeight="1" outlineLevel="1" x14ac:dyDescent="0.4">
      <c r="A72" s="76"/>
      <c r="B72" s="74"/>
      <c r="C72" s="83" t="s">
        <v>162</v>
      </c>
      <c r="D72" s="79"/>
      <c r="E72" s="78"/>
      <c r="F72" s="78"/>
      <c r="G72" s="78"/>
    </row>
    <row r="73" spans="1:7" ht="14.25" hidden="1" customHeight="1" outlineLevel="1" x14ac:dyDescent="0.4">
      <c r="A73" s="76" t="s">
        <v>541</v>
      </c>
      <c r="B73" s="74"/>
      <c r="C73" s="82" t="s">
        <v>160</v>
      </c>
      <c r="D73" s="74"/>
      <c r="E73" s="81"/>
      <c r="F73" s="87">
        <v>175</v>
      </c>
      <c r="G73" s="72">
        <v>10855</v>
      </c>
    </row>
    <row r="74" spans="1:7" ht="14.25" hidden="1" customHeight="1" outlineLevel="1" x14ac:dyDescent="0.4">
      <c r="A74" s="76"/>
      <c r="B74" s="74"/>
      <c r="C74" s="80" t="s">
        <v>159</v>
      </c>
      <c r="D74" s="79"/>
      <c r="E74" s="78"/>
      <c r="F74" s="89">
        <v>91</v>
      </c>
      <c r="G74" s="77">
        <v>5645</v>
      </c>
    </row>
    <row r="75" spans="1:7" ht="25.5" hidden="1" customHeight="1" outlineLevel="2" x14ac:dyDescent="0.4">
      <c r="A75" s="76" t="s">
        <v>540</v>
      </c>
      <c r="B75" s="74" t="s">
        <v>539</v>
      </c>
      <c r="C75" s="75" t="s">
        <v>538</v>
      </c>
      <c r="D75" s="74" t="s">
        <v>155</v>
      </c>
      <c r="E75" s="73">
        <v>2.0147344</v>
      </c>
      <c r="F75" s="72">
        <v>5395</v>
      </c>
      <c r="G75" s="72">
        <v>10869</v>
      </c>
    </row>
    <row r="76" spans="1:7" ht="14.25" hidden="1" customHeight="1" outlineLevel="1" x14ac:dyDescent="0.4">
      <c r="A76" s="76" t="s">
        <v>537</v>
      </c>
      <c r="B76" s="74"/>
      <c r="C76" s="82" t="s">
        <v>186</v>
      </c>
      <c r="D76" s="74"/>
      <c r="E76" s="81"/>
      <c r="F76" s="87">
        <v>10</v>
      </c>
      <c r="G76" s="87">
        <v>620</v>
      </c>
    </row>
    <row r="77" spans="1:7" ht="14.25" hidden="1" customHeight="1" outlineLevel="1" x14ac:dyDescent="0.4">
      <c r="A77" s="76"/>
      <c r="B77" s="74"/>
      <c r="C77" s="80" t="s">
        <v>185</v>
      </c>
      <c r="D77" s="79"/>
      <c r="E77" s="78"/>
      <c r="F77" s="89">
        <v>3</v>
      </c>
      <c r="G77" s="89">
        <v>186</v>
      </c>
    </row>
    <row r="78" spans="1:7" ht="25.5" hidden="1" customHeight="1" outlineLevel="2" x14ac:dyDescent="0.4">
      <c r="A78" s="76" t="s">
        <v>536</v>
      </c>
      <c r="B78" s="74" t="s">
        <v>223</v>
      </c>
      <c r="C78" s="75" t="s">
        <v>222</v>
      </c>
      <c r="D78" s="74" t="s">
        <v>178</v>
      </c>
      <c r="E78" s="73">
        <v>1.5978900000000001E-2</v>
      </c>
      <c r="F78" s="72">
        <v>14210</v>
      </c>
      <c r="G78" s="87">
        <v>227</v>
      </c>
    </row>
    <row r="79" spans="1:7" ht="14.25" hidden="1" customHeight="1" outlineLevel="2" x14ac:dyDescent="0.4">
      <c r="A79" s="76"/>
      <c r="B79" s="74"/>
      <c r="C79" s="91" t="s">
        <v>177</v>
      </c>
      <c r="D79" s="79" t="s">
        <v>155</v>
      </c>
      <c r="E79" s="90">
        <v>1.5978900000000001E-2</v>
      </c>
      <c r="F79" s="77">
        <v>4595</v>
      </c>
      <c r="G79" s="89">
        <v>73</v>
      </c>
    </row>
    <row r="80" spans="1:7" ht="14.25" hidden="1" customHeight="1" outlineLevel="2" x14ac:dyDescent="0.4">
      <c r="A80" s="76" t="s">
        <v>535</v>
      </c>
      <c r="B80" s="74" t="s">
        <v>180</v>
      </c>
      <c r="C80" s="75" t="s">
        <v>179</v>
      </c>
      <c r="D80" s="74" t="s">
        <v>178</v>
      </c>
      <c r="E80" s="73">
        <v>3.8905200000000001E-2</v>
      </c>
      <c r="F80" s="72">
        <v>9175</v>
      </c>
      <c r="G80" s="87">
        <v>357</v>
      </c>
    </row>
    <row r="81" spans="1:7" ht="14.25" hidden="1" customHeight="1" outlineLevel="2" x14ac:dyDescent="0.4">
      <c r="A81" s="76"/>
      <c r="B81" s="74"/>
      <c r="C81" s="91" t="s">
        <v>177</v>
      </c>
      <c r="D81" s="79" t="s">
        <v>155</v>
      </c>
      <c r="E81" s="90">
        <v>3.8905200000000001E-2</v>
      </c>
      <c r="F81" s="77">
        <v>3217</v>
      </c>
      <c r="G81" s="89">
        <v>125</v>
      </c>
    </row>
    <row r="82" spans="1:7" ht="14.25" hidden="1" customHeight="1" outlineLevel="1" x14ac:dyDescent="0.4">
      <c r="A82" s="76" t="s">
        <v>534</v>
      </c>
      <c r="B82" s="74"/>
      <c r="C82" s="82" t="s">
        <v>175</v>
      </c>
      <c r="D82" s="74"/>
      <c r="E82" s="81"/>
      <c r="F82" s="87">
        <v>190</v>
      </c>
      <c r="G82" s="72">
        <v>11786</v>
      </c>
    </row>
    <row r="83" spans="1:7" ht="14.25" hidden="1" customHeight="1" outlineLevel="2" x14ac:dyDescent="0.4">
      <c r="A83" s="76" t="s">
        <v>533</v>
      </c>
      <c r="B83" s="74" t="s">
        <v>239</v>
      </c>
      <c r="C83" s="75" t="s">
        <v>91</v>
      </c>
      <c r="D83" s="74" t="s">
        <v>80</v>
      </c>
      <c r="E83" s="73">
        <v>4.9003699999999997E-2</v>
      </c>
      <c r="F83" s="87">
        <v>146</v>
      </c>
      <c r="G83" s="87">
        <v>7</v>
      </c>
    </row>
    <row r="84" spans="1:7" ht="14.25" hidden="1" customHeight="1" outlineLevel="2" x14ac:dyDescent="0.4">
      <c r="A84" s="76" t="s">
        <v>532</v>
      </c>
      <c r="B84" s="74" t="s">
        <v>531</v>
      </c>
      <c r="C84" s="75" t="s">
        <v>110</v>
      </c>
      <c r="D84" s="74" t="s">
        <v>93</v>
      </c>
      <c r="E84" s="73">
        <v>3.7217999999999999E-3</v>
      </c>
      <c r="F84" s="72">
        <v>96649</v>
      </c>
      <c r="G84" s="87">
        <v>360</v>
      </c>
    </row>
    <row r="85" spans="1:7" ht="14.25" hidden="1" customHeight="1" outlineLevel="2" x14ac:dyDescent="0.4">
      <c r="A85" s="76" t="s">
        <v>530</v>
      </c>
      <c r="B85" s="74" t="s">
        <v>529</v>
      </c>
      <c r="C85" s="75" t="s">
        <v>103</v>
      </c>
      <c r="D85" s="74" t="s">
        <v>93</v>
      </c>
      <c r="E85" s="73">
        <v>1.4266900000000001E-2</v>
      </c>
      <c r="F85" s="72">
        <v>725535</v>
      </c>
      <c r="G85" s="72">
        <v>10351</v>
      </c>
    </row>
    <row r="86" spans="1:7" ht="14.25" hidden="1" customHeight="1" outlineLevel="2" x14ac:dyDescent="0.4">
      <c r="A86" s="76" t="s">
        <v>528</v>
      </c>
      <c r="B86" s="74" t="s">
        <v>527</v>
      </c>
      <c r="C86" s="75" t="s">
        <v>112</v>
      </c>
      <c r="D86" s="74" t="s">
        <v>93</v>
      </c>
      <c r="E86" s="73">
        <v>2.4811999999999998E-3</v>
      </c>
      <c r="F86" s="72">
        <v>435089</v>
      </c>
      <c r="G86" s="72">
        <v>1080</v>
      </c>
    </row>
    <row r="87" spans="1:7" ht="5.85" customHeight="1" collapsed="1" x14ac:dyDescent="0.4">
      <c r="A87" s="60"/>
      <c r="B87" s="59"/>
      <c r="C87" s="59"/>
      <c r="D87" s="59"/>
      <c r="E87" s="59"/>
      <c r="F87" s="59"/>
      <c r="G87" s="58"/>
    </row>
    <row r="88" spans="1:7" ht="27.75" customHeight="1" x14ac:dyDescent="0.4">
      <c r="A88" s="66">
        <v>6</v>
      </c>
      <c r="B88" s="64" t="s">
        <v>480</v>
      </c>
      <c r="C88" s="65" t="s">
        <v>526</v>
      </c>
      <c r="D88" s="64" t="s">
        <v>478</v>
      </c>
      <c r="E88" s="63">
        <v>0.59</v>
      </c>
      <c r="F88" s="61">
        <v>170024</v>
      </c>
      <c r="G88" s="61">
        <v>100313</v>
      </c>
    </row>
    <row r="89" spans="1:7" x14ac:dyDescent="0.4">
      <c r="A89" s="85"/>
      <c r="B89" s="84" t="s">
        <v>295</v>
      </c>
      <c r="C89" s="244"/>
      <c r="D89" s="245"/>
      <c r="E89" s="245"/>
      <c r="F89" s="245"/>
      <c r="G89" s="246"/>
    </row>
    <row r="90" spans="1:7" ht="14.25" hidden="1" customHeight="1" outlineLevel="1" x14ac:dyDescent="0.4">
      <c r="A90" s="76"/>
      <c r="B90" s="74"/>
      <c r="C90" s="83" t="s">
        <v>162</v>
      </c>
      <c r="D90" s="79"/>
      <c r="E90" s="78"/>
      <c r="F90" s="78"/>
      <c r="G90" s="78"/>
    </row>
    <row r="91" spans="1:7" ht="14.25" hidden="1" customHeight="1" outlineLevel="1" x14ac:dyDescent="0.4">
      <c r="A91" s="76" t="s">
        <v>525</v>
      </c>
      <c r="B91" s="74"/>
      <c r="C91" s="82" t="s">
        <v>160</v>
      </c>
      <c r="D91" s="74"/>
      <c r="E91" s="81"/>
      <c r="F91" s="72">
        <v>124455</v>
      </c>
      <c r="G91" s="72">
        <v>73428</v>
      </c>
    </row>
    <row r="92" spans="1:7" ht="14.25" hidden="1" customHeight="1" outlineLevel="1" x14ac:dyDescent="0.4">
      <c r="A92" s="76"/>
      <c r="B92" s="74"/>
      <c r="C92" s="80" t="s">
        <v>159</v>
      </c>
      <c r="D92" s="79"/>
      <c r="E92" s="78"/>
      <c r="F92" s="77">
        <v>64536</v>
      </c>
      <c r="G92" s="77">
        <v>38076</v>
      </c>
    </row>
    <row r="93" spans="1:7" ht="25.5" hidden="1" customHeight="1" outlineLevel="2" x14ac:dyDescent="0.4">
      <c r="A93" s="76" t="s">
        <v>524</v>
      </c>
      <c r="B93" s="74" t="s">
        <v>475</v>
      </c>
      <c r="C93" s="75" t="s">
        <v>474</v>
      </c>
      <c r="D93" s="74" t="s">
        <v>155</v>
      </c>
      <c r="E93" s="73">
        <v>14.644715700000001</v>
      </c>
      <c r="F93" s="72">
        <v>5014</v>
      </c>
      <c r="G93" s="72">
        <v>73429</v>
      </c>
    </row>
    <row r="94" spans="1:7" ht="14.25" hidden="1" customHeight="1" outlineLevel="1" x14ac:dyDescent="0.4">
      <c r="A94" s="76" t="s">
        <v>523</v>
      </c>
      <c r="B94" s="74"/>
      <c r="C94" s="82" t="s">
        <v>186</v>
      </c>
      <c r="D94" s="74"/>
      <c r="E94" s="81"/>
      <c r="F94" s="72">
        <v>3043</v>
      </c>
      <c r="G94" s="72">
        <v>1795</v>
      </c>
    </row>
    <row r="95" spans="1:7" ht="14.25" hidden="1" customHeight="1" outlineLevel="1" x14ac:dyDescent="0.4">
      <c r="A95" s="76"/>
      <c r="B95" s="74"/>
      <c r="C95" s="80" t="s">
        <v>185</v>
      </c>
      <c r="D95" s="79"/>
      <c r="E95" s="78"/>
      <c r="F95" s="89">
        <v>790</v>
      </c>
      <c r="G95" s="89">
        <v>466</v>
      </c>
    </row>
    <row r="96" spans="1:7" ht="14.25" hidden="1" customHeight="1" outlineLevel="2" x14ac:dyDescent="0.4">
      <c r="A96" s="76" t="s">
        <v>522</v>
      </c>
      <c r="B96" s="74" t="s">
        <v>417</v>
      </c>
      <c r="C96" s="75" t="s">
        <v>416</v>
      </c>
      <c r="D96" s="74" t="s">
        <v>178</v>
      </c>
      <c r="E96" s="73">
        <v>3.0228296000000001</v>
      </c>
      <c r="F96" s="87">
        <v>118</v>
      </c>
      <c r="G96" s="87">
        <v>357</v>
      </c>
    </row>
    <row r="97" spans="1:7" ht="25.5" hidden="1" customHeight="1" outlineLevel="2" x14ac:dyDescent="0.4">
      <c r="A97" s="76" t="s">
        <v>521</v>
      </c>
      <c r="B97" s="74" t="s">
        <v>223</v>
      </c>
      <c r="C97" s="75" t="s">
        <v>222</v>
      </c>
      <c r="D97" s="74" t="s">
        <v>178</v>
      </c>
      <c r="E97" s="73">
        <v>8.6630899999999997E-2</v>
      </c>
      <c r="F97" s="72">
        <v>14210</v>
      </c>
      <c r="G97" s="72">
        <v>1231</v>
      </c>
    </row>
    <row r="98" spans="1:7" ht="14.25" hidden="1" customHeight="1" outlineLevel="2" x14ac:dyDescent="0.4">
      <c r="A98" s="76"/>
      <c r="B98" s="74"/>
      <c r="C98" s="91" t="s">
        <v>177</v>
      </c>
      <c r="D98" s="79" t="s">
        <v>155</v>
      </c>
      <c r="E98" s="90">
        <v>8.6630899999999997E-2</v>
      </c>
      <c r="F98" s="77">
        <v>4595</v>
      </c>
      <c r="G98" s="89">
        <v>398</v>
      </c>
    </row>
    <row r="99" spans="1:7" ht="14.25" hidden="1" customHeight="1" outlineLevel="2" x14ac:dyDescent="0.4">
      <c r="A99" s="76" t="s">
        <v>520</v>
      </c>
      <c r="B99" s="74" t="s">
        <v>180</v>
      </c>
      <c r="C99" s="75" t="s">
        <v>179</v>
      </c>
      <c r="D99" s="74" t="s">
        <v>178</v>
      </c>
      <c r="E99" s="73">
        <v>2.1013400000000002E-2</v>
      </c>
      <c r="F99" s="72">
        <v>9175</v>
      </c>
      <c r="G99" s="87">
        <v>193</v>
      </c>
    </row>
    <row r="100" spans="1:7" ht="14.25" hidden="1" customHeight="1" outlineLevel="2" x14ac:dyDescent="0.4">
      <c r="A100" s="76"/>
      <c r="B100" s="74"/>
      <c r="C100" s="91" t="s">
        <v>177</v>
      </c>
      <c r="D100" s="79" t="s">
        <v>155</v>
      </c>
      <c r="E100" s="90">
        <v>2.1013400000000002E-2</v>
      </c>
      <c r="F100" s="77">
        <v>3217</v>
      </c>
      <c r="G100" s="89">
        <v>68</v>
      </c>
    </row>
    <row r="101" spans="1:7" ht="14.25" hidden="1" customHeight="1" outlineLevel="2" x14ac:dyDescent="0.4">
      <c r="A101" s="76" t="s">
        <v>519</v>
      </c>
      <c r="B101" s="74" t="s">
        <v>307</v>
      </c>
      <c r="C101" s="75" t="s">
        <v>306</v>
      </c>
      <c r="D101" s="74" t="s">
        <v>178</v>
      </c>
      <c r="E101" s="73">
        <v>0.67917019999999995</v>
      </c>
      <c r="F101" s="87">
        <v>22</v>
      </c>
      <c r="G101" s="87">
        <v>15</v>
      </c>
    </row>
    <row r="102" spans="1:7" ht="14.25" hidden="1" customHeight="1" outlineLevel="1" x14ac:dyDescent="0.4">
      <c r="A102" s="76" t="s">
        <v>518</v>
      </c>
      <c r="B102" s="74"/>
      <c r="C102" s="82" t="s">
        <v>175</v>
      </c>
      <c r="D102" s="74"/>
      <c r="E102" s="81"/>
      <c r="F102" s="72">
        <v>42526</v>
      </c>
      <c r="G102" s="72">
        <v>25090</v>
      </c>
    </row>
    <row r="103" spans="1:7" ht="14.25" hidden="1" customHeight="1" outlineLevel="2" x14ac:dyDescent="0.4">
      <c r="A103" s="76" t="s">
        <v>517</v>
      </c>
      <c r="B103" s="74" t="s">
        <v>466</v>
      </c>
      <c r="C103" s="75" t="s">
        <v>111</v>
      </c>
      <c r="D103" s="74" t="s">
        <v>83</v>
      </c>
      <c r="E103" s="88">
        <v>1.9942</v>
      </c>
      <c r="F103" s="87">
        <v>264</v>
      </c>
      <c r="G103" s="87">
        <v>526</v>
      </c>
    </row>
    <row r="104" spans="1:7" ht="25.5" hidden="1" customHeight="1" outlineLevel="2" x14ac:dyDescent="0.4">
      <c r="A104" s="76" t="s">
        <v>516</v>
      </c>
      <c r="B104" s="74" t="s">
        <v>464</v>
      </c>
      <c r="C104" s="75" t="s">
        <v>106</v>
      </c>
      <c r="D104" s="74" t="s">
        <v>90</v>
      </c>
      <c r="E104" s="88">
        <v>2.5842000000000001</v>
      </c>
      <c r="F104" s="72">
        <v>2146</v>
      </c>
      <c r="G104" s="72">
        <v>5546</v>
      </c>
    </row>
    <row r="105" spans="1:7" ht="14.25" hidden="1" customHeight="1" outlineLevel="2" x14ac:dyDescent="0.4">
      <c r="A105" s="76" t="s">
        <v>515</v>
      </c>
      <c r="B105" s="74" t="s">
        <v>406</v>
      </c>
      <c r="C105" s="75" t="s">
        <v>104</v>
      </c>
      <c r="D105" s="74" t="s">
        <v>90</v>
      </c>
      <c r="E105" s="94">
        <v>4.2480000000000002</v>
      </c>
      <c r="F105" s="87">
        <v>861</v>
      </c>
      <c r="G105" s="72">
        <v>3658</v>
      </c>
    </row>
    <row r="106" spans="1:7" ht="14.25" hidden="1" customHeight="1" outlineLevel="2" x14ac:dyDescent="0.4">
      <c r="A106" s="76" t="s">
        <v>514</v>
      </c>
      <c r="B106" s="74" t="s">
        <v>461</v>
      </c>
      <c r="C106" s="75" t="s">
        <v>94</v>
      </c>
      <c r="D106" s="74" t="s">
        <v>93</v>
      </c>
      <c r="E106" s="92">
        <v>2.2419999999999999E-2</v>
      </c>
      <c r="F106" s="72">
        <v>624577</v>
      </c>
      <c r="G106" s="72">
        <v>14003</v>
      </c>
    </row>
    <row r="107" spans="1:7" ht="26.25" hidden="1" customHeight="1" outlineLevel="2" x14ac:dyDescent="0.4">
      <c r="A107" s="76" t="s">
        <v>513</v>
      </c>
      <c r="B107" s="74" t="s">
        <v>459</v>
      </c>
      <c r="C107" s="75" t="s">
        <v>138</v>
      </c>
      <c r="D107" s="74" t="s">
        <v>93</v>
      </c>
      <c r="E107" s="73">
        <v>1.1563999999999999E-3</v>
      </c>
      <c r="F107" s="98">
        <v>1174643</v>
      </c>
      <c r="G107" s="72">
        <v>1358</v>
      </c>
    </row>
    <row r="108" spans="1:7" ht="5.85" customHeight="1" collapsed="1" x14ac:dyDescent="0.4">
      <c r="A108" s="60"/>
      <c r="B108" s="59"/>
      <c r="C108" s="59"/>
      <c r="D108" s="59"/>
      <c r="E108" s="59"/>
      <c r="F108" s="59"/>
      <c r="G108" s="58"/>
    </row>
    <row r="109" spans="1:7" ht="37.5" customHeight="1" x14ac:dyDescent="0.4">
      <c r="A109" s="66">
        <v>7</v>
      </c>
      <c r="B109" s="64" t="s">
        <v>512</v>
      </c>
      <c r="C109" s="65" t="s">
        <v>84</v>
      </c>
      <c r="D109" s="64" t="s">
        <v>80</v>
      </c>
      <c r="E109" s="103">
        <v>0.61950000000000005</v>
      </c>
      <c r="F109" s="61">
        <v>88455</v>
      </c>
      <c r="G109" s="61">
        <v>54798</v>
      </c>
    </row>
    <row r="110" spans="1:7" ht="5.85" customHeight="1" x14ac:dyDescent="0.4">
      <c r="A110" s="60"/>
      <c r="B110" s="59"/>
      <c r="C110" s="59"/>
      <c r="D110" s="59"/>
      <c r="E110" s="59"/>
      <c r="F110" s="59"/>
      <c r="G110" s="58"/>
    </row>
    <row r="111" spans="1:7" ht="42" customHeight="1" x14ac:dyDescent="0.4">
      <c r="A111" s="66">
        <v>8</v>
      </c>
      <c r="B111" s="64" t="s">
        <v>511</v>
      </c>
      <c r="C111" s="65" t="s">
        <v>119</v>
      </c>
      <c r="D111" s="64" t="s">
        <v>120</v>
      </c>
      <c r="E111" s="96">
        <v>1.4999999999999999E-2</v>
      </c>
      <c r="F111" s="61">
        <v>162417</v>
      </c>
      <c r="G111" s="61">
        <v>2436</v>
      </c>
    </row>
    <row r="112" spans="1:7" ht="5.85" customHeight="1" x14ac:dyDescent="0.4">
      <c r="A112" s="60"/>
      <c r="B112" s="59"/>
      <c r="C112" s="59"/>
      <c r="D112" s="59"/>
      <c r="E112" s="59"/>
      <c r="F112" s="59"/>
      <c r="G112" s="58"/>
    </row>
    <row r="113" spans="1:7" ht="27.75" customHeight="1" x14ac:dyDescent="0.4">
      <c r="A113" s="66">
        <v>9</v>
      </c>
      <c r="B113" s="64" t="s">
        <v>510</v>
      </c>
      <c r="C113" s="65" t="s">
        <v>134</v>
      </c>
      <c r="D113" s="64" t="s">
        <v>90</v>
      </c>
      <c r="E113" s="63">
        <v>0.06</v>
      </c>
      <c r="F113" s="61">
        <v>1092</v>
      </c>
      <c r="G113" s="62">
        <v>66</v>
      </c>
    </row>
    <row r="114" spans="1:7" ht="5.85" customHeight="1" x14ac:dyDescent="0.4">
      <c r="A114" s="60"/>
      <c r="B114" s="59"/>
      <c r="C114" s="59"/>
      <c r="D114" s="59"/>
      <c r="E114" s="59"/>
      <c r="F114" s="59"/>
      <c r="G114" s="58"/>
    </row>
    <row r="115" spans="1:7" ht="27.75" customHeight="1" x14ac:dyDescent="0.4">
      <c r="A115" s="66">
        <v>10</v>
      </c>
      <c r="B115" s="64" t="s">
        <v>480</v>
      </c>
      <c r="C115" s="65" t="s">
        <v>509</v>
      </c>
      <c r="D115" s="64" t="s">
        <v>478</v>
      </c>
      <c r="E115" s="96">
        <v>0.504</v>
      </c>
      <c r="F115" s="61">
        <v>170024</v>
      </c>
      <c r="G115" s="61">
        <v>85692</v>
      </c>
    </row>
    <row r="116" spans="1:7" x14ac:dyDescent="0.4">
      <c r="A116" s="85"/>
      <c r="B116" s="84" t="s">
        <v>295</v>
      </c>
      <c r="C116" s="244"/>
      <c r="D116" s="245"/>
      <c r="E116" s="245"/>
      <c r="F116" s="245"/>
      <c r="G116" s="246"/>
    </row>
    <row r="117" spans="1:7" ht="14.25" hidden="1" customHeight="1" outlineLevel="1" x14ac:dyDescent="0.4">
      <c r="A117" s="76"/>
      <c r="B117" s="74"/>
      <c r="C117" s="83" t="s">
        <v>162</v>
      </c>
      <c r="D117" s="79"/>
      <c r="E117" s="78"/>
      <c r="F117" s="78"/>
      <c r="G117" s="78"/>
    </row>
    <row r="118" spans="1:7" ht="14.25" hidden="1" customHeight="1" outlineLevel="1" x14ac:dyDescent="0.4">
      <c r="A118" s="76" t="s">
        <v>508</v>
      </c>
      <c r="B118" s="74"/>
      <c r="C118" s="82" t="s">
        <v>160</v>
      </c>
      <c r="D118" s="74"/>
      <c r="E118" s="81"/>
      <c r="F118" s="72">
        <v>124455</v>
      </c>
      <c r="G118" s="72">
        <v>62725</v>
      </c>
    </row>
    <row r="119" spans="1:7" ht="14.25" hidden="1" customHeight="1" outlineLevel="1" x14ac:dyDescent="0.4">
      <c r="A119" s="76"/>
      <c r="B119" s="74"/>
      <c r="C119" s="80" t="s">
        <v>159</v>
      </c>
      <c r="D119" s="79"/>
      <c r="E119" s="78"/>
      <c r="F119" s="77">
        <v>64536</v>
      </c>
      <c r="G119" s="77">
        <v>32526</v>
      </c>
    </row>
    <row r="120" spans="1:7" ht="25.5" hidden="1" customHeight="1" outlineLevel="2" x14ac:dyDescent="0.4">
      <c r="A120" s="76" t="s">
        <v>507</v>
      </c>
      <c r="B120" s="74" t="s">
        <v>475</v>
      </c>
      <c r="C120" s="75" t="s">
        <v>474</v>
      </c>
      <c r="D120" s="74" t="s">
        <v>155</v>
      </c>
      <c r="E120" s="73">
        <v>12.5100622</v>
      </c>
      <c r="F120" s="72">
        <v>5014</v>
      </c>
      <c r="G120" s="72">
        <v>62725</v>
      </c>
    </row>
    <row r="121" spans="1:7" ht="14.25" hidden="1" customHeight="1" outlineLevel="1" x14ac:dyDescent="0.4">
      <c r="A121" s="76" t="s">
        <v>506</v>
      </c>
      <c r="B121" s="74"/>
      <c r="C121" s="82" t="s">
        <v>186</v>
      </c>
      <c r="D121" s="74"/>
      <c r="E121" s="81"/>
      <c r="F121" s="72">
        <v>3043</v>
      </c>
      <c r="G121" s="72">
        <v>1534</v>
      </c>
    </row>
    <row r="122" spans="1:7" ht="14.25" hidden="1" customHeight="1" outlineLevel="1" x14ac:dyDescent="0.4">
      <c r="A122" s="76"/>
      <c r="B122" s="74"/>
      <c r="C122" s="80" t="s">
        <v>185</v>
      </c>
      <c r="D122" s="79"/>
      <c r="E122" s="78"/>
      <c r="F122" s="89">
        <v>790</v>
      </c>
      <c r="G122" s="89">
        <v>398</v>
      </c>
    </row>
    <row r="123" spans="1:7" ht="14.25" hidden="1" customHeight="1" outlineLevel="2" x14ac:dyDescent="0.4">
      <c r="A123" s="76" t="s">
        <v>505</v>
      </c>
      <c r="B123" s="74" t="s">
        <v>417</v>
      </c>
      <c r="C123" s="75" t="s">
        <v>416</v>
      </c>
      <c r="D123" s="74" t="s">
        <v>178</v>
      </c>
      <c r="E123" s="73">
        <v>2.5822137999999999</v>
      </c>
      <c r="F123" s="87">
        <v>118</v>
      </c>
      <c r="G123" s="87">
        <v>305</v>
      </c>
    </row>
    <row r="124" spans="1:7" ht="25.5" hidden="1" customHeight="1" outlineLevel="2" x14ac:dyDescent="0.4">
      <c r="A124" s="76" t="s">
        <v>504</v>
      </c>
      <c r="B124" s="74" t="s">
        <v>223</v>
      </c>
      <c r="C124" s="75" t="s">
        <v>222</v>
      </c>
      <c r="D124" s="74" t="s">
        <v>178</v>
      </c>
      <c r="E124" s="73">
        <v>7.4003299999999994E-2</v>
      </c>
      <c r="F124" s="72">
        <v>14210</v>
      </c>
      <c r="G124" s="72">
        <v>1052</v>
      </c>
    </row>
    <row r="125" spans="1:7" ht="14.25" hidden="1" customHeight="1" outlineLevel="2" x14ac:dyDescent="0.4">
      <c r="A125" s="76"/>
      <c r="B125" s="74"/>
      <c r="C125" s="91" t="s">
        <v>177</v>
      </c>
      <c r="D125" s="79" t="s">
        <v>155</v>
      </c>
      <c r="E125" s="90">
        <v>7.4003299999999994E-2</v>
      </c>
      <c r="F125" s="77">
        <v>4595</v>
      </c>
      <c r="G125" s="89">
        <v>340</v>
      </c>
    </row>
    <row r="126" spans="1:7" ht="14.25" hidden="1" customHeight="1" outlineLevel="2" x14ac:dyDescent="0.4">
      <c r="A126" s="76" t="s">
        <v>503</v>
      </c>
      <c r="B126" s="74" t="s">
        <v>180</v>
      </c>
      <c r="C126" s="75" t="s">
        <v>179</v>
      </c>
      <c r="D126" s="74" t="s">
        <v>178</v>
      </c>
      <c r="E126" s="73">
        <v>1.7950500000000001E-2</v>
      </c>
      <c r="F126" s="72">
        <v>9175</v>
      </c>
      <c r="G126" s="87">
        <v>165</v>
      </c>
    </row>
    <row r="127" spans="1:7" ht="14.25" hidden="1" customHeight="1" outlineLevel="2" x14ac:dyDescent="0.4">
      <c r="A127" s="76"/>
      <c r="B127" s="74"/>
      <c r="C127" s="91" t="s">
        <v>177</v>
      </c>
      <c r="D127" s="79" t="s">
        <v>155</v>
      </c>
      <c r="E127" s="90">
        <v>1.7950500000000001E-2</v>
      </c>
      <c r="F127" s="77">
        <v>3217</v>
      </c>
      <c r="G127" s="89">
        <v>58</v>
      </c>
    </row>
    <row r="128" spans="1:7" ht="14.25" hidden="1" customHeight="1" outlineLevel="2" x14ac:dyDescent="0.4">
      <c r="A128" s="76" t="s">
        <v>502</v>
      </c>
      <c r="B128" s="74" t="s">
        <v>307</v>
      </c>
      <c r="C128" s="75" t="s">
        <v>306</v>
      </c>
      <c r="D128" s="74" t="s">
        <v>178</v>
      </c>
      <c r="E128" s="73">
        <v>0.58017249999999998</v>
      </c>
      <c r="F128" s="87">
        <v>22</v>
      </c>
      <c r="G128" s="87">
        <v>13</v>
      </c>
    </row>
    <row r="129" spans="1:7" ht="14.25" hidden="1" customHeight="1" outlineLevel="1" x14ac:dyDescent="0.4">
      <c r="A129" s="76" t="s">
        <v>501</v>
      </c>
      <c r="B129" s="74"/>
      <c r="C129" s="82" t="s">
        <v>175</v>
      </c>
      <c r="D129" s="74"/>
      <c r="E129" s="81"/>
      <c r="F129" s="72">
        <v>42526</v>
      </c>
      <c r="G129" s="72">
        <v>21433</v>
      </c>
    </row>
    <row r="130" spans="1:7" ht="14.25" hidden="1" customHeight="1" outlineLevel="2" x14ac:dyDescent="0.4">
      <c r="A130" s="76" t="s">
        <v>500</v>
      </c>
      <c r="B130" s="74" t="s">
        <v>466</v>
      </c>
      <c r="C130" s="75" t="s">
        <v>111</v>
      </c>
      <c r="D130" s="74" t="s">
        <v>83</v>
      </c>
      <c r="E130" s="92">
        <v>1.7035199999999999</v>
      </c>
      <c r="F130" s="87">
        <v>264</v>
      </c>
      <c r="G130" s="87">
        <v>450</v>
      </c>
    </row>
    <row r="131" spans="1:7" ht="25.5" hidden="1" customHeight="1" outlineLevel="2" x14ac:dyDescent="0.4">
      <c r="A131" s="76" t="s">
        <v>499</v>
      </c>
      <c r="B131" s="74" t="s">
        <v>464</v>
      </c>
      <c r="C131" s="75" t="s">
        <v>106</v>
      </c>
      <c r="D131" s="74" t="s">
        <v>90</v>
      </c>
      <c r="E131" s="92">
        <v>2.2075200000000001</v>
      </c>
      <c r="F131" s="72">
        <v>2146</v>
      </c>
      <c r="G131" s="72">
        <v>4737</v>
      </c>
    </row>
    <row r="132" spans="1:7" ht="14.25" hidden="1" customHeight="1" outlineLevel="2" x14ac:dyDescent="0.4">
      <c r="A132" s="76" t="s">
        <v>498</v>
      </c>
      <c r="B132" s="74" t="s">
        <v>406</v>
      </c>
      <c r="C132" s="75" t="s">
        <v>104</v>
      </c>
      <c r="D132" s="74" t="s">
        <v>90</v>
      </c>
      <c r="E132" s="88">
        <v>3.6288</v>
      </c>
      <c r="F132" s="87">
        <v>861</v>
      </c>
      <c r="G132" s="72">
        <v>3124</v>
      </c>
    </row>
    <row r="133" spans="1:7" ht="14.25" hidden="1" customHeight="1" outlineLevel="2" x14ac:dyDescent="0.4">
      <c r="A133" s="76" t="s">
        <v>497</v>
      </c>
      <c r="B133" s="74" t="s">
        <v>461</v>
      </c>
      <c r="C133" s="75" t="s">
        <v>94</v>
      </c>
      <c r="D133" s="74" t="s">
        <v>93</v>
      </c>
      <c r="E133" s="86">
        <v>1.9151999999999999E-2</v>
      </c>
      <c r="F133" s="72">
        <v>624577</v>
      </c>
      <c r="G133" s="72">
        <v>11962</v>
      </c>
    </row>
    <row r="134" spans="1:7" ht="26.25" hidden="1" customHeight="1" outlineLevel="2" x14ac:dyDescent="0.4">
      <c r="A134" s="76" t="s">
        <v>496</v>
      </c>
      <c r="B134" s="74" t="s">
        <v>459</v>
      </c>
      <c r="C134" s="75" t="s">
        <v>138</v>
      </c>
      <c r="D134" s="74" t="s">
        <v>93</v>
      </c>
      <c r="E134" s="73">
        <v>9.8780000000000005E-4</v>
      </c>
      <c r="F134" s="98">
        <v>1174643</v>
      </c>
      <c r="G134" s="72">
        <v>1160</v>
      </c>
    </row>
    <row r="135" spans="1:7" ht="5.85" customHeight="1" collapsed="1" x14ac:dyDescent="0.4">
      <c r="A135" s="60"/>
      <c r="B135" s="59"/>
      <c r="C135" s="59"/>
      <c r="D135" s="59"/>
      <c r="E135" s="59"/>
      <c r="F135" s="59"/>
      <c r="G135" s="58"/>
    </row>
    <row r="136" spans="1:7" ht="38.25" customHeight="1" x14ac:dyDescent="0.4">
      <c r="A136" s="66">
        <v>11</v>
      </c>
      <c r="B136" s="64" t="s">
        <v>481</v>
      </c>
      <c r="C136" s="65" t="s">
        <v>81</v>
      </c>
      <c r="D136" s="64" t="s">
        <v>80</v>
      </c>
      <c r="E136" s="103">
        <v>0.5292</v>
      </c>
      <c r="F136" s="61">
        <v>88455</v>
      </c>
      <c r="G136" s="61">
        <v>46810</v>
      </c>
    </row>
    <row r="137" spans="1:7" ht="5.85" customHeight="1" x14ac:dyDescent="0.4">
      <c r="A137" s="60"/>
      <c r="B137" s="59"/>
      <c r="C137" s="59"/>
      <c r="D137" s="59"/>
      <c r="E137" s="59"/>
      <c r="F137" s="59"/>
      <c r="G137" s="58"/>
    </row>
    <row r="138" spans="1:7" ht="27.75" customHeight="1" x14ac:dyDescent="0.4">
      <c r="A138" s="66">
        <v>12</v>
      </c>
      <c r="B138" s="64" t="s">
        <v>480</v>
      </c>
      <c r="C138" s="65" t="s">
        <v>495</v>
      </c>
      <c r="D138" s="64" t="s">
        <v>478</v>
      </c>
      <c r="E138" s="96">
        <v>0.14399999999999999</v>
      </c>
      <c r="F138" s="61">
        <v>170024</v>
      </c>
      <c r="G138" s="61">
        <v>24484</v>
      </c>
    </row>
    <row r="139" spans="1:7" x14ac:dyDescent="0.4">
      <c r="A139" s="85"/>
      <c r="B139" s="84" t="s">
        <v>295</v>
      </c>
      <c r="C139" s="244"/>
      <c r="D139" s="245"/>
      <c r="E139" s="245"/>
      <c r="F139" s="245"/>
      <c r="G139" s="246"/>
    </row>
    <row r="140" spans="1:7" ht="14.25" hidden="1" customHeight="1" outlineLevel="1" x14ac:dyDescent="0.4">
      <c r="A140" s="76"/>
      <c r="B140" s="74"/>
      <c r="C140" s="83" t="s">
        <v>162</v>
      </c>
      <c r="D140" s="79"/>
      <c r="E140" s="78"/>
      <c r="F140" s="78"/>
      <c r="G140" s="78"/>
    </row>
    <row r="141" spans="1:7" ht="14.25" hidden="1" customHeight="1" outlineLevel="1" x14ac:dyDescent="0.4">
      <c r="A141" s="76" t="s">
        <v>494</v>
      </c>
      <c r="B141" s="74"/>
      <c r="C141" s="82" t="s">
        <v>160</v>
      </c>
      <c r="D141" s="74"/>
      <c r="E141" s="81"/>
      <c r="F141" s="72">
        <v>124455</v>
      </c>
      <c r="G141" s="72">
        <v>17922</v>
      </c>
    </row>
    <row r="142" spans="1:7" ht="14.25" hidden="1" customHeight="1" outlineLevel="1" x14ac:dyDescent="0.4">
      <c r="A142" s="76"/>
      <c r="B142" s="74"/>
      <c r="C142" s="80" t="s">
        <v>159</v>
      </c>
      <c r="D142" s="79"/>
      <c r="E142" s="78"/>
      <c r="F142" s="77">
        <v>64536</v>
      </c>
      <c r="G142" s="77">
        <v>9293</v>
      </c>
    </row>
    <row r="143" spans="1:7" ht="25.5" hidden="1" customHeight="1" outlineLevel="2" x14ac:dyDescent="0.4">
      <c r="A143" s="76" t="s">
        <v>493</v>
      </c>
      <c r="B143" s="74" t="s">
        <v>475</v>
      </c>
      <c r="C143" s="75" t="s">
        <v>474</v>
      </c>
      <c r="D143" s="74" t="s">
        <v>155</v>
      </c>
      <c r="E143" s="73">
        <v>3.5743035000000001</v>
      </c>
      <c r="F143" s="72">
        <v>5014</v>
      </c>
      <c r="G143" s="72">
        <v>17922</v>
      </c>
    </row>
    <row r="144" spans="1:7" ht="14.25" hidden="1" customHeight="1" outlineLevel="1" x14ac:dyDescent="0.4">
      <c r="A144" s="76" t="s">
        <v>492</v>
      </c>
      <c r="B144" s="74"/>
      <c r="C144" s="82" t="s">
        <v>186</v>
      </c>
      <c r="D144" s="74"/>
      <c r="E144" s="81"/>
      <c r="F144" s="72">
        <v>3043</v>
      </c>
      <c r="G144" s="87">
        <v>438</v>
      </c>
    </row>
    <row r="145" spans="1:7" ht="14.25" hidden="1" customHeight="1" outlineLevel="1" x14ac:dyDescent="0.4">
      <c r="A145" s="76"/>
      <c r="B145" s="74"/>
      <c r="C145" s="80" t="s">
        <v>185</v>
      </c>
      <c r="D145" s="79"/>
      <c r="E145" s="78"/>
      <c r="F145" s="89">
        <v>790</v>
      </c>
      <c r="G145" s="89">
        <v>114</v>
      </c>
    </row>
    <row r="146" spans="1:7" ht="14.25" hidden="1" customHeight="1" outlineLevel="2" x14ac:dyDescent="0.4">
      <c r="A146" s="76" t="s">
        <v>491</v>
      </c>
      <c r="B146" s="74" t="s">
        <v>417</v>
      </c>
      <c r="C146" s="75" t="s">
        <v>416</v>
      </c>
      <c r="D146" s="74" t="s">
        <v>178</v>
      </c>
      <c r="E146" s="73">
        <v>0.73777539999999997</v>
      </c>
      <c r="F146" s="87">
        <v>118</v>
      </c>
      <c r="G146" s="87">
        <v>87</v>
      </c>
    </row>
    <row r="147" spans="1:7" ht="25.5" hidden="1" customHeight="1" outlineLevel="2" x14ac:dyDescent="0.4">
      <c r="A147" s="76" t="s">
        <v>490</v>
      </c>
      <c r="B147" s="74" t="s">
        <v>223</v>
      </c>
      <c r="C147" s="75" t="s">
        <v>222</v>
      </c>
      <c r="D147" s="74" t="s">
        <v>178</v>
      </c>
      <c r="E147" s="73">
        <v>2.1143800000000001E-2</v>
      </c>
      <c r="F147" s="72">
        <v>14210</v>
      </c>
      <c r="G147" s="87">
        <v>300</v>
      </c>
    </row>
    <row r="148" spans="1:7" ht="14.25" hidden="1" customHeight="1" outlineLevel="2" x14ac:dyDescent="0.4">
      <c r="A148" s="76"/>
      <c r="B148" s="74"/>
      <c r="C148" s="91" t="s">
        <v>177</v>
      </c>
      <c r="D148" s="79" t="s">
        <v>155</v>
      </c>
      <c r="E148" s="90">
        <v>2.1143800000000001E-2</v>
      </c>
      <c r="F148" s="77">
        <v>4595</v>
      </c>
      <c r="G148" s="89">
        <v>97</v>
      </c>
    </row>
    <row r="149" spans="1:7" ht="14.25" hidden="1" customHeight="1" outlineLevel="2" x14ac:dyDescent="0.4">
      <c r="A149" s="76" t="s">
        <v>489</v>
      </c>
      <c r="B149" s="74" t="s">
        <v>180</v>
      </c>
      <c r="C149" s="75" t="s">
        <v>179</v>
      </c>
      <c r="D149" s="74" t="s">
        <v>178</v>
      </c>
      <c r="E149" s="73">
        <v>5.1286999999999999E-3</v>
      </c>
      <c r="F149" s="72">
        <v>9175</v>
      </c>
      <c r="G149" s="87">
        <v>47</v>
      </c>
    </row>
    <row r="150" spans="1:7" ht="14.25" hidden="1" customHeight="1" outlineLevel="2" x14ac:dyDescent="0.4">
      <c r="A150" s="76"/>
      <c r="B150" s="74"/>
      <c r="C150" s="91" t="s">
        <v>177</v>
      </c>
      <c r="D150" s="79" t="s">
        <v>155</v>
      </c>
      <c r="E150" s="90">
        <v>5.1286999999999999E-3</v>
      </c>
      <c r="F150" s="77">
        <v>3217</v>
      </c>
      <c r="G150" s="89">
        <v>17</v>
      </c>
    </row>
    <row r="151" spans="1:7" ht="14.25" hidden="1" customHeight="1" outlineLevel="2" x14ac:dyDescent="0.4">
      <c r="A151" s="76" t="s">
        <v>488</v>
      </c>
      <c r="B151" s="74" t="s">
        <v>307</v>
      </c>
      <c r="C151" s="75" t="s">
        <v>306</v>
      </c>
      <c r="D151" s="74" t="s">
        <v>178</v>
      </c>
      <c r="E151" s="73">
        <v>0.16576360000000001</v>
      </c>
      <c r="F151" s="87">
        <v>22</v>
      </c>
      <c r="G151" s="87">
        <v>4</v>
      </c>
    </row>
    <row r="152" spans="1:7" ht="14.25" hidden="1" customHeight="1" outlineLevel="1" x14ac:dyDescent="0.4">
      <c r="A152" s="76" t="s">
        <v>487</v>
      </c>
      <c r="B152" s="74"/>
      <c r="C152" s="82" t="s">
        <v>175</v>
      </c>
      <c r="D152" s="74"/>
      <c r="E152" s="81"/>
      <c r="F152" s="72">
        <v>42526</v>
      </c>
      <c r="G152" s="72">
        <v>6124</v>
      </c>
    </row>
    <row r="153" spans="1:7" ht="14.25" hidden="1" customHeight="1" outlineLevel="2" x14ac:dyDescent="0.4">
      <c r="A153" s="76" t="s">
        <v>486</v>
      </c>
      <c r="B153" s="74" t="s">
        <v>466</v>
      </c>
      <c r="C153" s="75" t="s">
        <v>111</v>
      </c>
      <c r="D153" s="74" t="s">
        <v>83</v>
      </c>
      <c r="E153" s="92">
        <v>0.48671999999999999</v>
      </c>
      <c r="F153" s="87">
        <v>264</v>
      </c>
      <c r="G153" s="87">
        <v>128</v>
      </c>
    </row>
    <row r="154" spans="1:7" ht="25.5" hidden="1" customHeight="1" outlineLevel="2" x14ac:dyDescent="0.4">
      <c r="A154" s="76" t="s">
        <v>485</v>
      </c>
      <c r="B154" s="74" t="s">
        <v>464</v>
      </c>
      <c r="C154" s="75" t="s">
        <v>106</v>
      </c>
      <c r="D154" s="74" t="s">
        <v>90</v>
      </c>
      <c r="E154" s="92">
        <v>0.63071999999999995</v>
      </c>
      <c r="F154" s="72">
        <v>2146</v>
      </c>
      <c r="G154" s="72">
        <v>1354</v>
      </c>
    </row>
    <row r="155" spans="1:7" ht="14.25" hidden="1" customHeight="1" outlineLevel="2" x14ac:dyDescent="0.4">
      <c r="A155" s="76" t="s">
        <v>484</v>
      </c>
      <c r="B155" s="74" t="s">
        <v>406</v>
      </c>
      <c r="C155" s="75" t="s">
        <v>104</v>
      </c>
      <c r="D155" s="74" t="s">
        <v>90</v>
      </c>
      <c r="E155" s="88">
        <v>1.0367999999999999</v>
      </c>
      <c r="F155" s="87">
        <v>861</v>
      </c>
      <c r="G155" s="87">
        <v>893</v>
      </c>
    </row>
    <row r="156" spans="1:7" ht="14.25" hidden="1" customHeight="1" outlineLevel="2" x14ac:dyDescent="0.4">
      <c r="A156" s="76" t="s">
        <v>483</v>
      </c>
      <c r="B156" s="74" t="s">
        <v>461</v>
      </c>
      <c r="C156" s="75" t="s">
        <v>94</v>
      </c>
      <c r="D156" s="74" t="s">
        <v>93</v>
      </c>
      <c r="E156" s="86">
        <v>5.4720000000000003E-3</v>
      </c>
      <c r="F156" s="72">
        <v>624577</v>
      </c>
      <c r="G156" s="72">
        <v>3418</v>
      </c>
    </row>
    <row r="157" spans="1:7" ht="26.25" hidden="1" customHeight="1" outlineLevel="2" x14ac:dyDescent="0.4">
      <c r="A157" s="76" t="s">
        <v>482</v>
      </c>
      <c r="B157" s="74" t="s">
        <v>459</v>
      </c>
      <c r="C157" s="75" t="s">
        <v>138</v>
      </c>
      <c r="D157" s="74" t="s">
        <v>93</v>
      </c>
      <c r="E157" s="73">
        <v>2.8219999999999997E-4</v>
      </c>
      <c r="F157" s="98">
        <v>1174643</v>
      </c>
      <c r="G157" s="87">
        <v>332</v>
      </c>
    </row>
    <row r="158" spans="1:7" ht="5.85" customHeight="1" collapsed="1" x14ac:dyDescent="0.4">
      <c r="A158" s="60"/>
      <c r="B158" s="59"/>
      <c r="C158" s="59"/>
      <c r="D158" s="59"/>
      <c r="E158" s="59"/>
      <c r="F158" s="59"/>
      <c r="G158" s="58"/>
    </row>
    <row r="159" spans="1:7" ht="38.25" customHeight="1" x14ac:dyDescent="0.4">
      <c r="A159" s="66">
        <v>13</v>
      </c>
      <c r="B159" s="64" t="s">
        <v>481</v>
      </c>
      <c r="C159" s="65" t="s">
        <v>81</v>
      </c>
      <c r="D159" s="64" t="s">
        <v>80</v>
      </c>
      <c r="E159" s="103">
        <v>0.1512</v>
      </c>
      <c r="F159" s="61">
        <v>88455</v>
      </c>
      <c r="G159" s="61">
        <v>13374</v>
      </c>
    </row>
    <row r="160" spans="1:7" ht="5.85" customHeight="1" x14ac:dyDescent="0.4">
      <c r="A160" s="60"/>
      <c r="B160" s="59"/>
      <c r="C160" s="59"/>
      <c r="D160" s="59"/>
      <c r="E160" s="59"/>
      <c r="F160" s="59"/>
      <c r="G160" s="58"/>
    </row>
    <row r="161" spans="1:7" ht="27.75" customHeight="1" x14ac:dyDescent="0.4">
      <c r="A161" s="66">
        <v>14</v>
      </c>
      <c r="B161" s="64" t="s">
        <v>480</v>
      </c>
      <c r="C161" s="65" t="s">
        <v>479</v>
      </c>
      <c r="D161" s="64" t="s">
        <v>478</v>
      </c>
      <c r="E161" s="96">
        <v>7.4999999999999997E-2</v>
      </c>
      <c r="F161" s="61">
        <v>170024</v>
      </c>
      <c r="G161" s="61">
        <v>12751</v>
      </c>
    </row>
    <row r="162" spans="1:7" x14ac:dyDescent="0.4">
      <c r="A162" s="85"/>
      <c r="B162" s="84" t="s">
        <v>295</v>
      </c>
      <c r="C162" s="244"/>
      <c r="D162" s="245"/>
      <c r="E162" s="245"/>
      <c r="F162" s="245"/>
      <c r="G162" s="246"/>
    </row>
    <row r="163" spans="1:7" ht="14.25" hidden="1" customHeight="1" outlineLevel="1" x14ac:dyDescent="0.4">
      <c r="A163" s="76"/>
      <c r="B163" s="74"/>
      <c r="C163" s="83" t="s">
        <v>162</v>
      </c>
      <c r="D163" s="79"/>
      <c r="E163" s="78"/>
      <c r="F163" s="78"/>
      <c r="G163" s="78"/>
    </row>
    <row r="164" spans="1:7" ht="14.25" hidden="1" customHeight="1" outlineLevel="1" x14ac:dyDescent="0.4">
      <c r="A164" s="76" t="s">
        <v>477</v>
      </c>
      <c r="B164" s="74"/>
      <c r="C164" s="82" t="s">
        <v>160</v>
      </c>
      <c r="D164" s="74"/>
      <c r="E164" s="81"/>
      <c r="F164" s="72">
        <v>124455</v>
      </c>
      <c r="G164" s="72">
        <v>9334</v>
      </c>
    </row>
    <row r="165" spans="1:7" ht="14.25" hidden="1" customHeight="1" outlineLevel="1" x14ac:dyDescent="0.4">
      <c r="A165" s="76"/>
      <c r="B165" s="74"/>
      <c r="C165" s="80" t="s">
        <v>159</v>
      </c>
      <c r="D165" s="79"/>
      <c r="E165" s="78"/>
      <c r="F165" s="77">
        <v>64536</v>
      </c>
      <c r="G165" s="77">
        <v>4840</v>
      </c>
    </row>
    <row r="166" spans="1:7" ht="25.5" hidden="1" customHeight="1" outlineLevel="2" x14ac:dyDescent="0.4">
      <c r="A166" s="76" t="s">
        <v>476</v>
      </c>
      <c r="B166" s="74" t="s">
        <v>475</v>
      </c>
      <c r="C166" s="75" t="s">
        <v>474</v>
      </c>
      <c r="D166" s="74" t="s">
        <v>155</v>
      </c>
      <c r="E166" s="73">
        <v>1.8616163999999999</v>
      </c>
      <c r="F166" s="72">
        <v>5014</v>
      </c>
      <c r="G166" s="72">
        <v>9334</v>
      </c>
    </row>
    <row r="167" spans="1:7" ht="14.25" hidden="1" customHeight="1" outlineLevel="1" x14ac:dyDescent="0.4">
      <c r="A167" s="76" t="s">
        <v>473</v>
      </c>
      <c r="B167" s="74"/>
      <c r="C167" s="82" t="s">
        <v>186</v>
      </c>
      <c r="D167" s="74"/>
      <c r="E167" s="81"/>
      <c r="F167" s="72">
        <v>3043</v>
      </c>
      <c r="G167" s="87">
        <v>228</v>
      </c>
    </row>
    <row r="168" spans="1:7" ht="14.25" hidden="1" customHeight="1" outlineLevel="1" x14ac:dyDescent="0.4">
      <c r="A168" s="76"/>
      <c r="B168" s="74"/>
      <c r="C168" s="80" t="s">
        <v>185</v>
      </c>
      <c r="D168" s="79"/>
      <c r="E168" s="78"/>
      <c r="F168" s="89">
        <v>790</v>
      </c>
      <c r="G168" s="89">
        <v>59</v>
      </c>
    </row>
    <row r="169" spans="1:7" ht="14.25" hidden="1" customHeight="1" outlineLevel="2" x14ac:dyDescent="0.4">
      <c r="A169" s="76" t="s">
        <v>472</v>
      </c>
      <c r="B169" s="74" t="s">
        <v>417</v>
      </c>
      <c r="C169" s="75" t="s">
        <v>416</v>
      </c>
      <c r="D169" s="74" t="s">
        <v>178</v>
      </c>
      <c r="E169" s="86">
        <v>0.38425799999999999</v>
      </c>
      <c r="F169" s="87">
        <v>118</v>
      </c>
      <c r="G169" s="87">
        <v>45</v>
      </c>
    </row>
    <row r="170" spans="1:7" ht="25.5" hidden="1" customHeight="1" outlineLevel="2" x14ac:dyDescent="0.4">
      <c r="A170" s="76" t="s">
        <v>471</v>
      </c>
      <c r="B170" s="74" t="s">
        <v>223</v>
      </c>
      <c r="C170" s="75" t="s">
        <v>222</v>
      </c>
      <c r="D170" s="74" t="s">
        <v>178</v>
      </c>
      <c r="E170" s="73">
        <v>1.10124E-2</v>
      </c>
      <c r="F170" s="72">
        <v>14210</v>
      </c>
      <c r="G170" s="87">
        <v>156</v>
      </c>
    </row>
    <row r="171" spans="1:7" ht="14.25" hidden="1" customHeight="1" outlineLevel="2" x14ac:dyDescent="0.4">
      <c r="A171" s="76"/>
      <c r="B171" s="74"/>
      <c r="C171" s="91" t="s">
        <v>177</v>
      </c>
      <c r="D171" s="79" t="s">
        <v>155</v>
      </c>
      <c r="E171" s="90">
        <v>1.10124E-2</v>
      </c>
      <c r="F171" s="77">
        <v>4595</v>
      </c>
      <c r="G171" s="89">
        <v>51</v>
      </c>
    </row>
    <row r="172" spans="1:7" ht="14.25" hidden="1" customHeight="1" outlineLevel="2" x14ac:dyDescent="0.4">
      <c r="A172" s="76" t="s">
        <v>470</v>
      </c>
      <c r="B172" s="74" t="s">
        <v>180</v>
      </c>
      <c r="C172" s="75" t="s">
        <v>179</v>
      </c>
      <c r="D172" s="74" t="s">
        <v>178</v>
      </c>
      <c r="E172" s="73">
        <v>2.6711999999999999E-3</v>
      </c>
      <c r="F172" s="72">
        <v>9175</v>
      </c>
      <c r="G172" s="87">
        <v>25</v>
      </c>
    </row>
    <row r="173" spans="1:7" ht="14.25" hidden="1" customHeight="1" outlineLevel="2" x14ac:dyDescent="0.4">
      <c r="A173" s="76"/>
      <c r="B173" s="74"/>
      <c r="C173" s="91" t="s">
        <v>177</v>
      </c>
      <c r="D173" s="79" t="s">
        <v>155</v>
      </c>
      <c r="E173" s="90">
        <v>2.6711999999999999E-3</v>
      </c>
      <c r="F173" s="77">
        <v>3217</v>
      </c>
      <c r="G173" s="89">
        <v>9</v>
      </c>
    </row>
    <row r="174" spans="1:7" ht="14.25" hidden="1" customHeight="1" outlineLevel="2" x14ac:dyDescent="0.4">
      <c r="A174" s="76" t="s">
        <v>469</v>
      </c>
      <c r="B174" s="74" t="s">
        <v>307</v>
      </c>
      <c r="C174" s="75" t="s">
        <v>306</v>
      </c>
      <c r="D174" s="74" t="s">
        <v>178</v>
      </c>
      <c r="E174" s="73">
        <v>8.6335200000000001E-2</v>
      </c>
      <c r="F174" s="87">
        <v>22</v>
      </c>
      <c r="G174" s="87">
        <v>2</v>
      </c>
    </row>
    <row r="175" spans="1:7" ht="14.25" hidden="1" customHeight="1" outlineLevel="1" x14ac:dyDescent="0.4">
      <c r="A175" s="76" t="s">
        <v>468</v>
      </c>
      <c r="B175" s="74"/>
      <c r="C175" s="82" t="s">
        <v>175</v>
      </c>
      <c r="D175" s="74"/>
      <c r="E175" s="81"/>
      <c r="F175" s="72">
        <v>42526</v>
      </c>
      <c r="G175" s="72">
        <v>3189</v>
      </c>
    </row>
    <row r="176" spans="1:7" ht="14.25" hidden="1" customHeight="1" outlineLevel="2" x14ac:dyDescent="0.4">
      <c r="A176" s="76" t="s">
        <v>467</v>
      </c>
      <c r="B176" s="74" t="s">
        <v>466</v>
      </c>
      <c r="C176" s="75" t="s">
        <v>111</v>
      </c>
      <c r="D176" s="74" t="s">
        <v>83</v>
      </c>
      <c r="E176" s="88">
        <v>0.2535</v>
      </c>
      <c r="F176" s="87">
        <v>264</v>
      </c>
      <c r="G176" s="87">
        <v>67</v>
      </c>
    </row>
    <row r="177" spans="1:7" ht="25.5" hidden="1" customHeight="1" outlineLevel="2" x14ac:dyDescent="0.4">
      <c r="A177" s="76" t="s">
        <v>465</v>
      </c>
      <c r="B177" s="74" t="s">
        <v>464</v>
      </c>
      <c r="C177" s="75" t="s">
        <v>106</v>
      </c>
      <c r="D177" s="74" t="s">
        <v>90</v>
      </c>
      <c r="E177" s="88">
        <v>0.32850000000000001</v>
      </c>
      <c r="F177" s="72">
        <v>2146</v>
      </c>
      <c r="G177" s="87">
        <v>705</v>
      </c>
    </row>
    <row r="178" spans="1:7" ht="14.25" hidden="1" customHeight="1" outlineLevel="2" x14ac:dyDescent="0.4">
      <c r="A178" s="76" t="s">
        <v>463</v>
      </c>
      <c r="B178" s="74" t="s">
        <v>406</v>
      </c>
      <c r="C178" s="75" t="s">
        <v>104</v>
      </c>
      <c r="D178" s="74" t="s">
        <v>90</v>
      </c>
      <c r="E178" s="93">
        <v>0.54</v>
      </c>
      <c r="F178" s="87">
        <v>861</v>
      </c>
      <c r="G178" s="87">
        <v>465</v>
      </c>
    </row>
    <row r="179" spans="1:7" ht="14.25" hidden="1" customHeight="1" outlineLevel="2" x14ac:dyDescent="0.4">
      <c r="A179" s="76" t="s">
        <v>462</v>
      </c>
      <c r="B179" s="74" t="s">
        <v>461</v>
      </c>
      <c r="C179" s="75" t="s">
        <v>94</v>
      </c>
      <c r="D179" s="74" t="s">
        <v>93</v>
      </c>
      <c r="E179" s="92">
        <v>2.8500000000000001E-3</v>
      </c>
      <c r="F179" s="72">
        <v>624577</v>
      </c>
      <c r="G179" s="72">
        <v>1780</v>
      </c>
    </row>
    <row r="180" spans="1:7" ht="26.25" hidden="1" customHeight="1" outlineLevel="2" x14ac:dyDescent="0.4">
      <c r="A180" s="76" t="s">
        <v>460</v>
      </c>
      <c r="B180" s="74" t="s">
        <v>459</v>
      </c>
      <c r="C180" s="75" t="s">
        <v>138</v>
      </c>
      <c r="D180" s="74" t="s">
        <v>93</v>
      </c>
      <c r="E180" s="86">
        <v>1.47E-4</v>
      </c>
      <c r="F180" s="98">
        <v>1174643</v>
      </c>
      <c r="G180" s="87">
        <v>173</v>
      </c>
    </row>
    <row r="181" spans="1:7" ht="5.85" customHeight="1" collapsed="1" x14ac:dyDescent="0.4">
      <c r="A181" s="60"/>
      <c r="B181" s="59"/>
      <c r="C181" s="59"/>
      <c r="D181" s="59"/>
      <c r="E181" s="59"/>
      <c r="F181" s="59"/>
      <c r="G181" s="58"/>
    </row>
    <row r="182" spans="1:7" ht="27.75" customHeight="1" x14ac:dyDescent="0.4">
      <c r="A182" s="66">
        <v>15</v>
      </c>
      <c r="B182" s="64" t="s">
        <v>447</v>
      </c>
      <c r="C182" s="65" t="s">
        <v>85</v>
      </c>
      <c r="D182" s="64" t="s">
        <v>80</v>
      </c>
      <c r="E182" s="102">
        <v>7.8750000000000001E-2</v>
      </c>
      <c r="F182" s="61">
        <v>88455</v>
      </c>
      <c r="G182" s="61">
        <v>6966</v>
      </c>
    </row>
    <row r="183" spans="1:7" ht="5.85" customHeight="1" x14ac:dyDescent="0.4">
      <c r="A183" s="60"/>
      <c r="B183" s="59"/>
      <c r="C183" s="59"/>
      <c r="D183" s="59"/>
      <c r="E183" s="59"/>
      <c r="F183" s="59"/>
      <c r="G183" s="58"/>
    </row>
    <row r="184" spans="1:7" ht="27.75" customHeight="1" x14ac:dyDescent="0.4">
      <c r="A184" s="66">
        <v>16</v>
      </c>
      <c r="B184" s="64" t="s">
        <v>458</v>
      </c>
      <c r="C184" s="65" t="s">
        <v>457</v>
      </c>
      <c r="D184" s="64" t="s">
        <v>83</v>
      </c>
      <c r="E184" s="62">
        <v>50</v>
      </c>
      <c r="F184" s="62">
        <v>888</v>
      </c>
      <c r="G184" s="61">
        <v>44400</v>
      </c>
    </row>
    <row r="185" spans="1:7" x14ac:dyDescent="0.4">
      <c r="A185" s="85"/>
      <c r="B185" s="84" t="s">
        <v>163</v>
      </c>
      <c r="C185" s="244"/>
      <c r="D185" s="245"/>
      <c r="E185" s="245"/>
      <c r="F185" s="245"/>
      <c r="G185" s="246"/>
    </row>
    <row r="186" spans="1:7" ht="14.25" hidden="1" customHeight="1" outlineLevel="1" x14ac:dyDescent="0.4">
      <c r="A186" s="76"/>
      <c r="B186" s="74"/>
      <c r="C186" s="83" t="s">
        <v>162</v>
      </c>
      <c r="D186" s="79"/>
      <c r="E186" s="78"/>
      <c r="F186" s="78"/>
      <c r="G186" s="78"/>
    </row>
    <row r="187" spans="1:7" ht="14.25" hidden="1" customHeight="1" outlineLevel="1" x14ac:dyDescent="0.4">
      <c r="A187" s="76" t="s">
        <v>456</v>
      </c>
      <c r="B187" s="74"/>
      <c r="C187" s="82" t="s">
        <v>160</v>
      </c>
      <c r="D187" s="74"/>
      <c r="E187" s="81"/>
      <c r="F187" s="87">
        <v>838</v>
      </c>
      <c r="G187" s="72">
        <v>41900</v>
      </c>
    </row>
    <row r="188" spans="1:7" ht="14.25" hidden="1" customHeight="1" outlineLevel="1" x14ac:dyDescent="0.4">
      <c r="A188" s="76"/>
      <c r="B188" s="74"/>
      <c r="C188" s="80" t="s">
        <v>159</v>
      </c>
      <c r="D188" s="79"/>
      <c r="E188" s="78"/>
      <c r="F188" s="89">
        <v>431</v>
      </c>
      <c r="G188" s="77">
        <v>21550</v>
      </c>
    </row>
    <row r="189" spans="1:7" ht="25.5" hidden="1" customHeight="1" outlineLevel="2" x14ac:dyDescent="0.4">
      <c r="A189" s="76" t="s">
        <v>455</v>
      </c>
      <c r="B189" s="74" t="s">
        <v>454</v>
      </c>
      <c r="C189" s="75" t="s">
        <v>453</v>
      </c>
      <c r="D189" s="74" t="s">
        <v>155</v>
      </c>
      <c r="E189" s="92">
        <v>9.20505</v>
      </c>
      <c r="F189" s="72">
        <v>4552</v>
      </c>
      <c r="G189" s="72">
        <v>41901</v>
      </c>
    </row>
    <row r="190" spans="1:7" ht="14.25" hidden="1" customHeight="1" outlineLevel="1" x14ac:dyDescent="0.4">
      <c r="A190" s="76" t="s">
        <v>452</v>
      </c>
      <c r="B190" s="74"/>
      <c r="C190" s="82" t="s">
        <v>186</v>
      </c>
      <c r="D190" s="74"/>
      <c r="E190" s="81"/>
      <c r="F190" s="87">
        <v>14</v>
      </c>
      <c r="G190" s="87">
        <v>700</v>
      </c>
    </row>
    <row r="191" spans="1:7" ht="14.25" hidden="1" customHeight="1" outlineLevel="1" x14ac:dyDescent="0.4">
      <c r="A191" s="76"/>
      <c r="B191" s="74"/>
      <c r="C191" s="80" t="s">
        <v>185</v>
      </c>
      <c r="D191" s="79"/>
      <c r="E191" s="78"/>
      <c r="F191" s="89">
        <v>5</v>
      </c>
      <c r="G191" s="89">
        <v>250</v>
      </c>
    </row>
    <row r="192" spans="1:7" ht="14.25" hidden="1" customHeight="1" outlineLevel="2" x14ac:dyDescent="0.4">
      <c r="A192" s="76" t="s">
        <v>451</v>
      </c>
      <c r="B192" s="74" t="s">
        <v>183</v>
      </c>
      <c r="C192" s="75" t="s">
        <v>182</v>
      </c>
      <c r="D192" s="74" t="s">
        <v>178</v>
      </c>
      <c r="E192" s="88">
        <v>4.36E-2</v>
      </c>
      <c r="F192" s="72">
        <v>6757</v>
      </c>
      <c r="G192" s="87">
        <v>295</v>
      </c>
    </row>
    <row r="193" spans="1:7" ht="14.25" hidden="1" customHeight="1" outlineLevel="2" x14ac:dyDescent="0.4">
      <c r="A193" s="76"/>
      <c r="B193" s="74"/>
      <c r="C193" s="91" t="s">
        <v>177</v>
      </c>
      <c r="D193" s="79" t="s">
        <v>155</v>
      </c>
      <c r="E193" s="100">
        <v>4.36E-2</v>
      </c>
      <c r="F193" s="77">
        <v>2693</v>
      </c>
      <c r="G193" s="89">
        <v>117</v>
      </c>
    </row>
    <row r="194" spans="1:7" ht="14.25" hidden="1" customHeight="1" outlineLevel="2" x14ac:dyDescent="0.4">
      <c r="A194" s="76" t="s">
        <v>450</v>
      </c>
      <c r="B194" s="74" t="s">
        <v>180</v>
      </c>
      <c r="C194" s="75" t="s">
        <v>179</v>
      </c>
      <c r="D194" s="74" t="s">
        <v>178</v>
      </c>
      <c r="E194" s="88">
        <v>4.36E-2</v>
      </c>
      <c r="F194" s="72">
        <v>9175</v>
      </c>
      <c r="G194" s="87">
        <v>400</v>
      </c>
    </row>
    <row r="195" spans="1:7" ht="14.25" hidden="1" customHeight="1" outlineLevel="2" x14ac:dyDescent="0.4">
      <c r="A195" s="76"/>
      <c r="B195" s="74"/>
      <c r="C195" s="91" t="s">
        <v>177</v>
      </c>
      <c r="D195" s="79" t="s">
        <v>155</v>
      </c>
      <c r="E195" s="100">
        <v>4.36E-2</v>
      </c>
      <c r="F195" s="77">
        <v>3217</v>
      </c>
      <c r="G195" s="89">
        <v>140</v>
      </c>
    </row>
    <row r="196" spans="1:7" ht="14.25" hidden="1" customHeight="1" outlineLevel="1" x14ac:dyDescent="0.4">
      <c r="A196" s="76" t="s">
        <v>449</v>
      </c>
      <c r="B196" s="74"/>
      <c r="C196" s="82" t="s">
        <v>175</v>
      </c>
      <c r="D196" s="74"/>
      <c r="E196" s="81"/>
      <c r="F196" s="87">
        <v>36</v>
      </c>
      <c r="G196" s="72">
        <v>1800</v>
      </c>
    </row>
    <row r="197" spans="1:7" ht="14.25" hidden="1" customHeight="1" outlineLevel="2" x14ac:dyDescent="0.4">
      <c r="A197" s="76" t="s">
        <v>448</v>
      </c>
      <c r="B197" s="74" t="s">
        <v>406</v>
      </c>
      <c r="C197" s="75" t="s">
        <v>104</v>
      </c>
      <c r="D197" s="74" t="s">
        <v>90</v>
      </c>
      <c r="E197" s="101">
        <v>2.1</v>
      </c>
      <c r="F197" s="87">
        <v>861</v>
      </c>
      <c r="G197" s="72">
        <v>1808</v>
      </c>
    </row>
    <row r="198" spans="1:7" ht="5.85" customHeight="1" collapsed="1" x14ac:dyDescent="0.4">
      <c r="A198" s="60"/>
      <c r="B198" s="59"/>
      <c r="C198" s="59"/>
      <c r="D198" s="59"/>
      <c r="E198" s="59"/>
      <c r="F198" s="59"/>
      <c r="G198" s="58"/>
    </row>
    <row r="199" spans="1:7" ht="27.75" customHeight="1" x14ac:dyDescent="0.4">
      <c r="A199" s="66">
        <v>17</v>
      </c>
      <c r="B199" s="64" t="s">
        <v>447</v>
      </c>
      <c r="C199" s="65" t="s">
        <v>85</v>
      </c>
      <c r="D199" s="64" t="s">
        <v>80</v>
      </c>
      <c r="E199" s="96">
        <v>0.52500000000000002</v>
      </c>
      <c r="F199" s="61">
        <v>88455</v>
      </c>
      <c r="G199" s="61">
        <v>46439</v>
      </c>
    </row>
    <row r="200" spans="1:7" ht="5.85" customHeight="1" x14ac:dyDescent="0.4">
      <c r="A200" s="60"/>
      <c r="B200" s="59"/>
      <c r="C200" s="59"/>
      <c r="D200" s="59"/>
      <c r="E200" s="59"/>
      <c r="F200" s="59"/>
      <c r="G200" s="58"/>
    </row>
    <row r="201" spans="1:7" ht="37.5" customHeight="1" x14ac:dyDescent="0.4">
      <c r="A201" s="66">
        <v>18</v>
      </c>
      <c r="B201" s="64" t="s">
        <v>446</v>
      </c>
      <c r="C201" s="65" t="s">
        <v>445</v>
      </c>
      <c r="D201" s="64" t="s">
        <v>444</v>
      </c>
      <c r="E201" s="71">
        <v>3.2</v>
      </c>
      <c r="F201" s="61">
        <v>8706</v>
      </c>
      <c r="G201" s="61">
        <v>27859</v>
      </c>
    </row>
    <row r="202" spans="1:7" x14ac:dyDescent="0.4">
      <c r="A202" s="85"/>
      <c r="B202" s="84" t="s">
        <v>295</v>
      </c>
      <c r="C202" s="244"/>
      <c r="D202" s="245"/>
      <c r="E202" s="245"/>
      <c r="F202" s="245"/>
      <c r="G202" s="246"/>
    </row>
    <row r="203" spans="1:7" ht="14.25" hidden="1" customHeight="1" outlineLevel="1" x14ac:dyDescent="0.4">
      <c r="A203" s="76"/>
      <c r="B203" s="74"/>
      <c r="C203" s="83" t="s">
        <v>162</v>
      </c>
      <c r="D203" s="79"/>
      <c r="E203" s="78"/>
      <c r="F203" s="78"/>
      <c r="G203" s="78"/>
    </row>
    <row r="204" spans="1:7" ht="14.25" hidden="1" customHeight="1" outlineLevel="1" x14ac:dyDescent="0.4">
      <c r="A204" s="76" t="s">
        <v>443</v>
      </c>
      <c r="B204" s="74"/>
      <c r="C204" s="82" t="s">
        <v>160</v>
      </c>
      <c r="D204" s="74"/>
      <c r="E204" s="81"/>
      <c r="F204" s="72">
        <v>5600</v>
      </c>
      <c r="G204" s="72">
        <v>17920</v>
      </c>
    </row>
    <row r="205" spans="1:7" ht="14.25" hidden="1" customHeight="1" outlineLevel="1" x14ac:dyDescent="0.4">
      <c r="A205" s="76"/>
      <c r="B205" s="74"/>
      <c r="C205" s="80" t="s">
        <v>159</v>
      </c>
      <c r="D205" s="79"/>
      <c r="E205" s="78"/>
      <c r="F205" s="77">
        <v>2932</v>
      </c>
      <c r="G205" s="77">
        <v>9382</v>
      </c>
    </row>
    <row r="206" spans="1:7" ht="25.5" hidden="1" customHeight="1" outlineLevel="2" x14ac:dyDescent="0.4">
      <c r="A206" s="76" t="s">
        <v>442</v>
      </c>
      <c r="B206" s="74" t="s">
        <v>424</v>
      </c>
      <c r="C206" s="75" t="s">
        <v>423</v>
      </c>
      <c r="D206" s="74" t="s">
        <v>155</v>
      </c>
      <c r="E206" s="86">
        <v>3.4836480000000001</v>
      </c>
      <c r="F206" s="72">
        <v>5144</v>
      </c>
      <c r="G206" s="72">
        <v>17920</v>
      </c>
    </row>
    <row r="207" spans="1:7" ht="14.25" hidden="1" customHeight="1" outlineLevel="1" x14ac:dyDescent="0.4">
      <c r="A207" s="76" t="s">
        <v>441</v>
      </c>
      <c r="B207" s="74"/>
      <c r="C207" s="82" t="s">
        <v>186</v>
      </c>
      <c r="D207" s="74"/>
      <c r="E207" s="81"/>
      <c r="F207" s="87">
        <v>40</v>
      </c>
      <c r="G207" s="87">
        <v>128</v>
      </c>
    </row>
    <row r="208" spans="1:7" ht="14.25" hidden="1" customHeight="1" outlineLevel="1" x14ac:dyDescent="0.4">
      <c r="A208" s="76"/>
      <c r="B208" s="74"/>
      <c r="C208" s="80" t="s">
        <v>185</v>
      </c>
      <c r="D208" s="79"/>
      <c r="E208" s="78"/>
      <c r="F208" s="89">
        <v>10</v>
      </c>
      <c r="G208" s="89">
        <v>32</v>
      </c>
    </row>
    <row r="209" spans="1:7" ht="25.5" hidden="1" customHeight="1" outlineLevel="2" x14ac:dyDescent="0.4">
      <c r="A209" s="76" t="s">
        <v>440</v>
      </c>
      <c r="B209" s="74" t="s">
        <v>439</v>
      </c>
      <c r="C209" s="75" t="s">
        <v>438</v>
      </c>
      <c r="D209" s="74" t="s">
        <v>178</v>
      </c>
      <c r="E209" s="86">
        <v>7.1679999999999999E-3</v>
      </c>
      <c r="F209" s="72">
        <v>14630</v>
      </c>
      <c r="G209" s="87">
        <v>105</v>
      </c>
    </row>
    <row r="210" spans="1:7" ht="14.25" hidden="1" customHeight="1" outlineLevel="2" x14ac:dyDescent="0.4">
      <c r="A210" s="76"/>
      <c r="B210" s="74"/>
      <c r="C210" s="91" t="s">
        <v>177</v>
      </c>
      <c r="D210" s="79" t="s">
        <v>155</v>
      </c>
      <c r="E210" s="95">
        <v>7.1679999999999999E-3</v>
      </c>
      <c r="F210" s="77">
        <v>3217</v>
      </c>
      <c r="G210" s="89">
        <v>23</v>
      </c>
    </row>
    <row r="211" spans="1:7" ht="14.25" hidden="1" customHeight="1" outlineLevel="2" x14ac:dyDescent="0.4">
      <c r="A211" s="76" t="s">
        <v>437</v>
      </c>
      <c r="B211" s="74" t="s">
        <v>180</v>
      </c>
      <c r="C211" s="75" t="s">
        <v>179</v>
      </c>
      <c r="D211" s="74" t="s">
        <v>178</v>
      </c>
      <c r="E211" s="73">
        <v>2.5087999999999998E-3</v>
      </c>
      <c r="F211" s="72">
        <v>9175</v>
      </c>
      <c r="G211" s="87">
        <v>23</v>
      </c>
    </row>
    <row r="212" spans="1:7" ht="14.25" hidden="1" customHeight="1" outlineLevel="2" x14ac:dyDescent="0.4">
      <c r="A212" s="76"/>
      <c r="B212" s="74"/>
      <c r="C212" s="91" t="s">
        <v>177</v>
      </c>
      <c r="D212" s="79" t="s">
        <v>155</v>
      </c>
      <c r="E212" s="90">
        <v>2.5087999999999998E-3</v>
      </c>
      <c r="F212" s="77">
        <v>3217</v>
      </c>
      <c r="G212" s="89">
        <v>8</v>
      </c>
    </row>
    <row r="213" spans="1:7" ht="14.25" hidden="1" customHeight="1" outlineLevel="1" x14ac:dyDescent="0.4">
      <c r="A213" s="76" t="s">
        <v>436</v>
      </c>
      <c r="B213" s="74"/>
      <c r="C213" s="82" t="s">
        <v>175</v>
      </c>
      <c r="D213" s="74"/>
      <c r="E213" s="81"/>
      <c r="F213" s="72">
        <v>3066</v>
      </c>
      <c r="G213" s="72">
        <v>9811</v>
      </c>
    </row>
    <row r="214" spans="1:7" ht="25.5" hidden="1" customHeight="1" outlineLevel="2" x14ac:dyDescent="0.4">
      <c r="A214" s="76" t="s">
        <v>435</v>
      </c>
      <c r="B214" s="74" t="s">
        <v>434</v>
      </c>
      <c r="C214" s="75" t="s">
        <v>129</v>
      </c>
      <c r="D214" s="74" t="s">
        <v>90</v>
      </c>
      <c r="E214" s="94">
        <v>0.38400000000000001</v>
      </c>
      <c r="F214" s="87">
        <v>880</v>
      </c>
      <c r="G214" s="87">
        <v>338</v>
      </c>
    </row>
    <row r="215" spans="1:7" ht="14.25" hidden="1" customHeight="1" outlineLevel="2" x14ac:dyDescent="0.4">
      <c r="A215" s="76" t="s">
        <v>433</v>
      </c>
      <c r="B215" s="74" t="s">
        <v>432</v>
      </c>
      <c r="C215" s="75" t="s">
        <v>133</v>
      </c>
      <c r="D215" s="74" t="s">
        <v>90</v>
      </c>
      <c r="E215" s="94">
        <v>0.128</v>
      </c>
      <c r="F215" s="87">
        <v>484</v>
      </c>
      <c r="G215" s="87">
        <v>62</v>
      </c>
    </row>
    <row r="216" spans="1:7" ht="25.5" hidden="1" customHeight="1" outlineLevel="2" x14ac:dyDescent="0.4">
      <c r="A216" s="76" t="s">
        <v>431</v>
      </c>
      <c r="B216" s="74" t="s">
        <v>430</v>
      </c>
      <c r="C216" s="75" t="s">
        <v>102</v>
      </c>
      <c r="D216" s="74" t="s">
        <v>93</v>
      </c>
      <c r="E216" s="92">
        <v>1.8239999999999999E-2</v>
      </c>
      <c r="F216" s="72">
        <v>515921</v>
      </c>
      <c r="G216" s="72">
        <v>9410</v>
      </c>
    </row>
    <row r="217" spans="1:7" ht="5.85" customHeight="1" collapsed="1" x14ac:dyDescent="0.4">
      <c r="A217" s="60"/>
      <c r="B217" s="59"/>
      <c r="C217" s="59"/>
      <c r="D217" s="59"/>
      <c r="E217" s="59"/>
      <c r="F217" s="59"/>
      <c r="G217" s="58"/>
    </row>
    <row r="218" spans="1:7" ht="42" customHeight="1" x14ac:dyDescent="0.4">
      <c r="A218" s="66">
        <v>19</v>
      </c>
      <c r="B218" s="64" t="s">
        <v>429</v>
      </c>
      <c r="C218" s="65" t="s">
        <v>428</v>
      </c>
      <c r="D218" s="64" t="s">
        <v>427</v>
      </c>
      <c r="E218" s="62">
        <v>50</v>
      </c>
      <c r="F218" s="61">
        <v>6856</v>
      </c>
      <c r="G218" s="61">
        <v>342800</v>
      </c>
    </row>
    <row r="219" spans="1:7" x14ac:dyDescent="0.4">
      <c r="A219" s="85"/>
      <c r="B219" s="84" t="s">
        <v>295</v>
      </c>
      <c r="C219" s="244"/>
      <c r="D219" s="245"/>
      <c r="E219" s="245"/>
      <c r="F219" s="245"/>
      <c r="G219" s="246"/>
    </row>
    <row r="220" spans="1:7" ht="14.25" hidden="1" customHeight="1" outlineLevel="1" x14ac:dyDescent="0.4">
      <c r="A220" s="76"/>
      <c r="B220" s="74"/>
      <c r="C220" s="83" t="s">
        <v>162</v>
      </c>
      <c r="D220" s="79"/>
      <c r="E220" s="78"/>
      <c r="F220" s="78"/>
      <c r="G220" s="78"/>
    </row>
    <row r="221" spans="1:7" ht="14.25" hidden="1" customHeight="1" outlineLevel="1" x14ac:dyDescent="0.4">
      <c r="A221" s="76" t="s">
        <v>426</v>
      </c>
      <c r="B221" s="74"/>
      <c r="C221" s="82" t="s">
        <v>160</v>
      </c>
      <c r="D221" s="74"/>
      <c r="E221" s="81"/>
      <c r="F221" s="72">
        <v>5782</v>
      </c>
      <c r="G221" s="72">
        <v>289100</v>
      </c>
    </row>
    <row r="222" spans="1:7" ht="14.25" hidden="1" customHeight="1" outlineLevel="1" x14ac:dyDescent="0.4">
      <c r="A222" s="76"/>
      <c r="B222" s="74"/>
      <c r="C222" s="80" t="s">
        <v>159</v>
      </c>
      <c r="D222" s="79"/>
      <c r="E222" s="78"/>
      <c r="F222" s="77">
        <v>3027</v>
      </c>
      <c r="G222" s="77">
        <v>151350</v>
      </c>
    </row>
    <row r="223" spans="1:7" ht="25.5" hidden="1" customHeight="1" outlineLevel="2" x14ac:dyDescent="0.4">
      <c r="A223" s="76" t="s">
        <v>425</v>
      </c>
      <c r="B223" s="74" t="s">
        <v>424</v>
      </c>
      <c r="C223" s="75" t="s">
        <v>423</v>
      </c>
      <c r="D223" s="74" t="s">
        <v>155</v>
      </c>
      <c r="E223" s="88">
        <v>56.201599999999999</v>
      </c>
      <c r="F223" s="72">
        <v>5144</v>
      </c>
      <c r="G223" s="72">
        <v>289101</v>
      </c>
    </row>
    <row r="224" spans="1:7" ht="14.25" hidden="1" customHeight="1" outlineLevel="1" x14ac:dyDescent="0.4">
      <c r="A224" s="76" t="s">
        <v>422</v>
      </c>
      <c r="B224" s="74"/>
      <c r="C224" s="82" t="s">
        <v>186</v>
      </c>
      <c r="D224" s="74"/>
      <c r="E224" s="81"/>
      <c r="F224" s="87">
        <v>66</v>
      </c>
      <c r="G224" s="72">
        <v>3300</v>
      </c>
    </row>
    <row r="225" spans="1:7" ht="14.25" hidden="1" customHeight="1" outlineLevel="1" x14ac:dyDescent="0.4">
      <c r="A225" s="76"/>
      <c r="B225" s="74"/>
      <c r="C225" s="80" t="s">
        <v>185</v>
      </c>
      <c r="D225" s="79"/>
      <c r="E225" s="78"/>
      <c r="F225" s="89">
        <v>12</v>
      </c>
      <c r="G225" s="89">
        <v>600</v>
      </c>
    </row>
    <row r="226" spans="1:7" ht="25.5" hidden="1" customHeight="1" outlineLevel="2" x14ac:dyDescent="0.4">
      <c r="A226" s="76" t="s">
        <v>421</v>
      </c>
      <c r="B226" s="74" t="s">
        <v>420</v>
      </c>
      <c r="C226" s="75" t="s">
        <v>419</v>
      </c>
      <c r="D226" s="74" t="s">
        <v>178</v>
      </c>
      <c r="E226" s="88">
        <v>0.10639999999999999</v>
      </c>
      <c r="F226" s="72">
        <v>16498</v>
      </c>
      <c r="G226" s="72">
        <v>1755</v>
      </c>
    </row>
    <row r="227" spans="1:7" ht="14.25" hidden="1" customHeight="1" outlineLevel="2" x14ac:dyDescent="0.4">
      <c r="A227" s="76"/>
      <c r="B227" s="74"/>
      <c r="C227" s="91" t="s">
        <v>177</v>
      </c>
      <c r="D227" s="79" t="s">
        <v>155</v>
      </c>
      <c r="E227" s="100">
        <v>0.10639999999999999</v>
      </c>
      <c r="F227" s="77">
        <v>4595</v>
      </c>
      <c r="G227" s="89">
        <v>489</v>
      </c>
    </row>
    <row r="228" spans="1:7" ht="14.25" hidden="1" customHeight="1" outlineLevel="2" x14ac:dyDescent="0.4">
      <c r="A228" s="76" t="s">
        <v>418</v>
      </c>
      <c r="B228" s="74" t="s">
        <v>417</v>
      </c>
      <c r="C228" s="75" t="s">
        <v>416</v>
      </c>
      <c r="D228" s="74" t="s">
        <v>178</v>
      </c>
      <c r="E228" s="88">
        <v>4.8832000000000004</v>
      </c>
      <c r="F228" s="87">
        <v>118</v>
      </c>
      <c r="G228" s="87">
        <v>576</v>
      </c>
    </row>
    <row r="229" spans="1:7" ht="14.25" hidden="1" customHeight="1" outlineLevel="2" x14ac:dyDescent="0.4">
      <c r="A229" s="76" t="s">
        <v>415</v>
      </c>
      <c r="B229" s="74" t="s">
        <v>287</v>
      </c>
      <c r="C229" s="75" t="s">
        <v>286</v>
      </c>
      <c r="D229" s="74" t="s">
        <v>178</v>
      </c>
      <c r="E229" s="88">
        <v>8.9824000000000002</v>
      </c>
      <c r="F229" s="87">
        <v>25</v>
      </c>
      <c r="G229" s="87">
        <v>225</v>
      </c>
    </row>
    <row r="230" spans="1:7" ht="14.25" hidden="1" customHeight="1" outlineLevel="2" x14ac:dyDescent="0.4">
      <c r="A230" s="76" t="s">
        <v>414</v>
      </c>
      <c r="B230" s="74" t="s">
        <v>180</v>
      </c>
      <c r="C230" s="75" t="s">
        <v>179</v>
      </c>
      <c r="D230" s="74" t="s">
        <v>178</v>
      </c>
      <c r="E230" s="94">
        <v>2.8000000000000001E-2</v>
      </c>
      <c r="F230" s="72">
        <v>9175</v>
      </c>
      <c r="G230" s="87">
        <v>257</v>
      </c>
    </row>
    <row r="231" spans="1:7" ht="14.25" hidden="1" customHeight="1" outlineLevel="2" x14ac:dyDescent="0.4">
      <c r="A231" s="76"/>
      <c r="B231" s="74"/>
      <c r="C231" s="91" t="s">
        <v>177</v>
      </c>
      <c r="D231" s="79" t="s">
        <v>155</v>
      </c>
      <c r="E231" s="99">
        <v>2.8000000000000001E-2</v>
      </c>
      <c r="F231" s="77">
        <v>3217</v>
      </c>
      <c r="G231" s="89">
        <v>90</v>
      </c>
    </row>
    <row r="232" spans="1:7" ht="14.25" hidden="1" customHeight="1" outlineLevel="2" x14ac:dyDescent="0.4">
      <c r="A232" s="76" t="s">
        <v>413</v>
      </c>
      <c r="B232" s="74" t="s">
        <v>392</v>
      </c>
      <c r="C232" s="75" t="s">
        <v>391</v>
      </c>
      <c r="D232" s="74" t="s">
        <v>178</v>
      </c>
      <c r="E232" s="88">
        <v>5.1856</v>
      </c>
      <c r="F232" s="87">
        <v>96</v>
      </c>
      <c r="G232" s="87">
        <v>498</v>
      </c>
    </row>
    <row r="233" spans="1:7" ht="14.25" hidden="1" customHeight="1" outlineLevel="1" x14ac:dyDescent="0.4">
      <c r="A233" s="76" t="s">
        <v>412</v>
      </c>
      <c r="B233" s="74"/>
      <c r="C233" s="82" t="s">
        <v>175</v>
      </c>
      <c r="D233" s="74"/>
      <c r="E233" s="81"/>
      <c r="F233" s="72">
        <v>1008</v>
      </c>
      <c r="G233" s="72">
        <v>50400</v>
      </c>
    </row>
    <row r="234" spans="1:7" ht="26.25" hidden="1" customHeight="1" outlineLevel="2" x14ac:dyDescent="0.4">
      <c r="A234" s="76" t="s">
        <v>411</v>
      </c>
      <c r="B234" s="74" t="s">
        <v>410</v>
      </c>
      <c r="C234" s="75" t="s">
        <v>87</v>
      </c>
      <c r="D234" s="74" t="s">
        <v>80</v>
      </c>
      <c r="E234" s="93">
        <v>0.27</v>
      </c>
      <c r="F234" s="72">
        <v>88455</v>
      </c>
      <c r="G234" s="72">
        <v>23883</v>
      </c>
    </row>
    <row r="235" spans="1:7" ht="25.5" hidden="1" customHeight="1" outlineLevel="2" x14ac:dyDescent="0.4">
      <c r="A235" s="76" t="s">
        <v>409</v>
      </c>
      <c r="B235" s="74" t="s">
        <v>408</v>
      </c>
      <c r="C235" s="75" t="s">
        <v>88</v>
      </c>
      <c r="D235" s="74" t="s">
        <v>80</v>
      </c>
      <c r="E235" s="93">
        <v>0.25</v>
      </c>
      <c r="F235" s="72">
        <v>88455</v>
      </c>
      <c r="G235" s="72">
        <v>22114</v>
      </c>
    </row>
    <row r="236" spans="1:7" ht="14.25" hidden="1" customHeight="1" outlineLevel="2" x14ac:dyDescent="0.4">
      <c r="A236" s="76" t="s">
        <v>407</v>
      </c>
      <c r="B236" s="74" t="s">
        <v>406</v>
      </c>
      <c r="C236" s="75" t="s">
        <v>104</v>
      </c>
      <c r="D236" s="74" t="s">
        <v>90</v>
      </c>
      <c r="E236" s="87">
        <v>2</v>
      </c>
      <c r="F236" s="87">
        <v>861</v>
      </c>
      <c r="G236" s="72">
        <v>1722</v>
      </c>
    </row>
    <row r="237" spans="1:7" ht="25.5" hidden="1" customHeight="1" outlineLevel="2" x14ac:dyDescent="0.4">
      <c r="A237" s="76" t="s">
        <v>405</v>
      </c>
      <c r="B237" s="74" t="s">
        <v>404</v>
      </c>
      <c r="C237" s="75" t="s">
        <v>113</v>
      </c>
      <c r="D237" s="74" t="s">
        <v>90</v>
      </c>
      <c r="E237" s="94">
        <v>1.849</v>
      </c>
      <c r="F237" s="72">
        <v>1473</v>
      </c>
      <c r="G237" s="72">
        <v>2724</v>
      </c>
    </row>
    <row r="238" spans="1:7" ht="5.85" customHeight="1" collapsed="1" x14ac:dyDescent="0.4">
      <c r="A238" s="60"/>
      <c r="B238" s="59"/>
      <c r="C238" s="59"/>
      <c r="D238" s="59"/>
      <c r="E238" s="59"/>
      <c r="F238" s="59"/>
      <c r="G238" s="58"/>
    </row>
    <row r="239" spans="1:7" ht="27.75" customHeight="1" x14ac:dyDescent="0.4">
      <c r="A239" s="66">
        <v>20</v>
      </c>
      <c r="B239" s="64" t="s">
        <v>403</v>
      </c>
      <c r="C239" s="65" t="s">
        <v>82</v>
      </c>
      <c r="D239" s="64" t="s">
        <v>83</v>
      </c>
      <c r="E239" s="71">
        <v>55.3</v>
      </c>
      <c r="F239" s="61">
        <v>6075</v>
      </c>
      <c r="G239" s="61">
        <v>335948</v>
      </c>
    </row>
    <row r="240" spans="1:7" ht="5.85" customHeight="1" x14ac:dyDescent="0.4">
      <c r="A240" s="60"/>
      <c r="B240" s="59"/>
      <c r="C240" s="59"/>
      <c r="D240" s="59"/>
      <c r="E240" s="59"/>
      <c r="F240" s="59"/>
      <c r="G240" s="58"/>
    </row>
    <row r="241" spans="1:7" ht="27.75" customHeight="1" x14ac:dyDescent="0.4">
      <c r="A241" s="66">
        <v>21</v>
      </c>
      <c r="B241" s="64" t="s">
        <v>402</v>
      </c>
      <c r="C241" s="65" t="s">
        <v>401</v>
      </c>
      <c r="D241" s="64" t="s">
        <v>400</v>
      </c>
      <c r="E241" s="63">
        <v>6.55</v>
      </c>
      <c r="F241" s="61">
        <v>2562</v>
      </c>
      <c r="G241" s="61">
        <v>16781</v>
      </c>
    </row>
    <row r="242" spans="1:7" x14ac:dyDescent="0.4">
      <c r="A242" s="85"/>
      <c r="B242" s="84" t="s">
        <v>295</v>
      </c>
      <c r="C242" s="244"/>
      <c r="D242" s="245"/>
      <c r="E242" s="245"/>
      <c r="F242" s="245"/>
      <c r="G242" s="246"/>
    </row>
    <row r="243" spans="1:7" ht="14.25" hidden="1" customHeight="1" outlineLevel="1" x14ac:dyDescent="0.4">
      <c r="A243" s="76"/>
      <c r="B243" s="74"/>
      <c r="C243" s="83" t="s">
        <v>162</v>
      </c>
      <c r="D243" s="79"/>
      <c r="E243" s="78"/>
      <c r="F243" s="78"/>
      <c r="G243" s="78"/>
    </row>
    <row r="244" spans="1:7" ht="14.25" hidden="1" customHeight="1" outlineLevel="1" x14ac:dyDescent="0.4">
      <c r="A244" s="76" t="s">
        <v>399</v>
      </c>
      <c r="B244" s="74"/>
      <c r="C244" s="82" t="s">
        <v>160</v>
      </c>
      <c r="D244" s="74"/>
      <c r="E244" s="81"/>
      <c r="F244" s="72">
        <v>1709</v>
      </c>
      <c r="G244" s="72">
        <v>11194</v>
      </c>
    </row>
    <row r="245" spans="1:7" ht="14.25" hidden="1" customHeight="1" outlineLevel="1" x14ac:dyDescent="0.4">
      <c r="A245" s="76"/>
      <c r="B245" s="74"/>
      <c r="C245" s="80" t="s">
        <v>159</v>
      </c>
      <c r="D245" s="79"/>
      <c r="E245" s="78"/>
      <c r="F245" s="89">
        <v>894</v>
      </c>
      <c r="G245" s="77">
        <v>5856</v>
      </c>
    </row>
    <row r="246" spans="1:7" ht="25.5" hidden="1" customHeight="1" outlineLevel="2" x14ac:dyDescent="0.4">
      <c r="A246" s="76" t="s">
        <v>398</v>
      </c>
      <c r="B246" s="74" t="s">
        <v>265</v>
      </c>
      <c r="C246" s="75" t="s">
        <v>264</v>
      </c>
      <c r="D246" s="74" t="s">
        <v>155</v>
      </c>
      <c r="E246" s="92">
        <v>1.98072</v>
      </c>
      <c r="F246" s="72">
        <v>5650</v>
      </c>
      <c r="G246" s="72">
        <v>11191</v>
      </c>
    </row>
    <row r="247" spans="1:7" ht="14.25" hidden="1" customHeight="1" outlineLevel="1" x14ac:dyDescent="0.4">
      <c r="A247" s="76" t="s">
        <v>397</v>
      </c>
      <c r="B247" s="74"/>
      <c r="C247" s="82" t="s">
        <v>186</v>
      </c>
      <c r="D247" s="74"/>
      <c r="E247" s="81"/>
      <c r="F247" s="87">
        <v>28</v>
      </c>
      <c r="G247" s="87">
        <v>183</v>
      </c>
    </row>
    <row r="248" spans="1:7" ht="14.25" hidden="1" customHeight="1" outlineLevel="1" x14ac:dyDescent="0.4">
      <c r="A248" s="76"/>
      <c r="B248" s="74"/>
      <c r="C248" s="80" t="s">
        <v>185</v>
      </c>
      <c r="D248" s="79"/>
      <c r="E248" s="78"/>
      <c r="F248" s="89">
        <v>8</v>
      </c>
      <c r="G248" s="89">
        <v>52</v>
      </c>
    </row>
    <row r="249" spans="1:7" ht="14.25" hidden="1" customHeight="1" outlineLevel="2" x14ac:dyDescent="0.4">
      <c r="A249" s="76" t="s">
        <v>396</v>
      </c>
      <c r="B249" s="74" t="s">
        <v>287</v>
      </c>
      <c r="C249" s="75" t="s">
        <v>286</v>
      </c>
      <c r="D249" s="74" t="s">
        <v>178</v>
      </c>
      <c r="E249" s="73">
        <v>0.47097119999999998</v>
      </c>
      <c r="F249" s="87">
        <v>25</v>
      </c>
      <c r="G249" s="87">
        <v>12</v>
      </c>
    </row>
    <row r="250" spans="1:7" ht="25.5" hidden="1" customHeight="1" outlineLevel="2" x14ac:dyDescent="0.4">
      <c r="A250" s="76" t="s">
        <v>395</v>
      </c>
      <c r="B250" s="74" t="s">
        <v>223</v>
      </c>
      <c r="C250" s="75" t="s">
        <v>222</v>
      </c>
      <c r="D250" s="74" t="s">
        <v>178</v>
      </c>
      <c r="E250" s="73">
        <v>8.8032000000000006E-3</v>
      </c>
      <c r="F250" s="72">
        <v>14210</v>
      </c>
      <c r="G250" s="87">
        <v>125</v>
      </c>
    </row>
    <row r="251" spans="1:7" ht="14.25" hidden="1" customHeight="1" outlineLevel="2" x14ac:dyDescent="0.4">
      <c r="A251" s="76"/>
      <c r="B251" s="74"/>
      <c r="C251" s="91" t="s">
        <v>177</v>
      </c>
      <c r="D251" s="79" t="s">
        <v>155</v>
      </c>
      <c r="E251" s="90">
        <v>8.8032000000000006E-3</v>
      </c>
      <c r="F251" s="77">
        <v>4595</v>
      </c>
      <c r="G251" s="89">
        <v>40</v>
      </c>
    </row>
    <row r="252" spans="1:7" ht="14.25" hidden="1" customHeight="1" outlineLevel="2" x14ac:dyDescent="0.4">
      <c r="A252" s="76" t="s">
        <v>394</v>
      </c>
      <c r="B252" s="74" t="s">
        <v>180</v>
      </c>
      <c r="C252" s="75" t="s">
        <v>179</v>
      </c>
      <c r="D252" s="74" t="s">
        <v>178</v>
      </c>
      <c r="E252" s="86">
        <v>3.6679999999999998E-3</v>
      </c>
      <c r="F252" s="72">
        <v>9175</v>
      </c>
      <c r="G252" s="87">
        <v>34</v>
      </c>
    </row>
    <row r="253" spans="1:7" ht="14.25" hidden="1" customHeight="1" outlineLevel="2" x14ac:dyDescent="0.4">
      <c r="A253" s="76"/>
      <c r="B253" s="74"/>
      <c r="C253" s="91" t="s">
        <v>177</v>
      </c>
      <c r="D253" s="79" t="s">
        <v>155</v>
      </c>
      <c r="E253" s="95">
        <v>3.6679999999999998E-3</v>
      </c>
      <c r="F253" s="77">
        <v>3217</v>
      </c>
      <c r="G253" s="89">
        <v>12</v>
      </c>
    </row>
    <row r="254" spans="1:7" ht="14.25" hidden="1" customHeight="1" outlineLevel="2" x14ac:dyDescent="0.4">
      <c r="A254" s="76" t="s">
        <v>393</v>
      </c>
      <c r="B254" s="74" t="s">
        <v>392</v>
      </c>
      <c r="C254" s="75" t="s">
        <v>391</v>
      </c>
      <c r="D254" s="74" t="s">
        <v>178</v>
      </c>
      <c r="E254" s="92">
        <v>0.11004</v>
      </c>
      <c r="F254" s="87">
        <v>96</v>
      </c>
      <c r="G254" s="87">
        <v>11</v>
      </c>
    </row>
    <row r="255" spans="1:7" ht="14.25" hidden="1" customHeight="1" outlineLevel="1" x14ac:dyDescent="0.4">
      <c r="A255" s="76" t="s">
        <v>390</v>
      </c>
      <c r="B255" s="74"/>
      <c r="C255" s="82" t="s">
        <v>175</v>
      </c>
      <c r="D255" s="74"/>
      <c r="E255" s="81"/>
      <c r="F255" s="87">
        <v>825</v>
      </c>
      <c r="G255" s="72">
        <v>5404</v>
      </c>
    </row>
    <row r="256" spans="1:7" ht="14.25" hidden="1" customHeight="1" outlineLevel="2" x14ac:dyDescent="0.4">
      <c r="A256" s="76" t="s">
        <v>389</v>
      </c>
      <c r="B256" s="74" t="s">
        <v>388</v>
      </c>
      <c r="C256" s="75" t="s">
        <v>128</v>
      </c>
      <c r="D256" s="74" t="s">
        <v>100</v>
      </c>
      <c r="E256" s="94">
        <v>13.493</v>
      </c>
      <c r="F256" s="87">
        <v>339</v>
      </c>
      <c r="G256" s="72">
        <v>4574</v>
      </c>
    </row>
    <row r="257" spans="1:7" ht="14.25" hidden="1" customHeight="1" outlineLevel="2" x14ac:dyDescent="0.4">
      <c r="A257" s="76" t="s">
        <v>387</v>
      </c>
      <c r="B257" s="74" t="s">
        <v>386</v>
      </c>
      <c r="C257" s="75" t="s">
        <v>135</v>
      </c>
      <c r="D257" s="74" t="s">
        <v>122</v>
      </c>
      <c r="E257" s="88">
        <v>6.5500000000000003E-2</v>
      </c>
      <c r="F257" s="87">
        <v>883</v>
      </c>
      <c r="G257" s="87">
        <v>58</v>
      </c>
    </row>
    <row r="258" spans="1:7" ht="25.5" hidden="1" customHeight="1" outlineLevel="2" x14ac:dyDescent="0.4">
      <c r="A258" s="76" t="s">
        <v>385</v>
      </c>
      <c r="B258" s="74" t="s">
        <v>384</v>
      </c>
      <c r="C258" s="75" t="s">
        <v>126</v>
      </c>
      <c r="D258" s="74" t="s">
        <v>90</v>
      </c>
      <c r="E258" s="73">
        <v>0.56466240000000001</v>
      </c>
      <c r="F258" s="72">
        <v>1372</v>
      </c>
      <c r="G258" s="87">
        <v>775</v>
      </c>
    </row>
    <row r="259" spans="1:7" ht="5.85" customHeight="1" collapsed="1" x14ac:dyDescent="0.4">
      <c r="A259" s="60"/>
      <c r="B259" s="59"/>
      <c r="C259" s="59"/>
      <c r="D259" s="59"/>
      <c r="E259" s="59"/>
      <c r="F259" s="59"/>
      <c r="G259" s="58"/>
    </row>
    <row r="260" spans="1:7" ht="27.75" customHeight="1" x14ac:dyDescent="0.4">
      <c r="A260" s="66">
        <v>22</v>
      </c>
      <c r="B260" s="64" t="s">
        <v>383</v>
      </c>
      <c r="C260" s="65" t="s">
        <v>116</v>
      </c>
      <c r="D260" s="64" t="s">
        <v>100</v>
      </c>
      <c r="E260" s="63">
        <v>6.55</v>
      </c>
      <c r="F260" s="61">
        <v>1558</v>
      </c>
      <c r="G260" s="61">
        <v>10205</v>
      </c>
    </row>
    <row r="261" spans="1:7" ht="5.85" customHeight="1" x14ac:dyDescent="0.4">
      <c r="A261" s="60"/>
      <c r="B261" s="59"/>
      <c r="C261" s="59"/>
      <c r="D261" s="59"/>
      <c r="E261" s="59"/>
      <c r="F261" s="59"/>
      <c r="G261" s="58"/>
    </row>
    <row r="262" spans="1:7" ht="42" customHeight="1" x14ac:dyDescent="0.4">
      <c r="A262" s="66">
        <v>23</v>
      </c>
      <c r="B262" s="64" t="s">
        <v>382</v>
      </c>
      <c r="C262" s="65" t="s">
        <v>381</v>
      </c>
      <c r="D262" s="64" t="s">
        <v>83</v>
      </c>
      <c r="E262" s="62">
        <v>5</v>
      </c>
      <c r="F262" s="61">
        <v>1900</v>
      </c>
      <c r="G262" s="61">
        <v>9500</v>
      </c>
    </row>
    <row r="263" spans="1:7" x14ac:dyDescent="0.4">
      <c r="A263" s="85"/>
      <c r="B263" s="84" t="s">
        <v>295</v>
      </c>
      <c r="C263" s="244"/>
      <c r="D263" s="245"/>
      <c r="E263" s="245"/>
      <c r="F263" s="245"/>
      <c r="G263" s="246"/>
    </row>
    <row r="264" spans="1:7" ht="14.25" hidden="1" customHeight="1" outlineLevel="1" x14ac:dyDescent="0.4">
      <c r="A264" s="76"/>
      <c r="B264" s="74"/>
      <c r="C264" s="83" t="s">
        <v>162</v>
      </c>
      <c r="D264" s="79"/>
      <c r="E264" s="78"/>
      <c r="F264" s="78"/>
      <c r="G264" s="78"/>
    </row>
    <row r="265" spans="1:7" ht="14.25" hidden="1" customHeight="1" outlineLevel="1" x14ac:dyDescent="0.4">
      <c r="A265" s="76" t="s">
        <v>380</v>
      </c>
      <c r="B265" s="74"/>
      <c r="C265" s="82" t="s">
        <v>160</v>
      </c>
      <c r="D265" s="74"/>
      <c r="E265" s="81"/>
      <c r="F265" s="72">
        <v>1841</v>
      </c>
      <c r="G265" s="72">
        <v>9205</v>
      </c>
    </row>
    <row r="266" spans="1:7" ht="14.25" hidden="1" customHeight="1" outlineLevel="1" x14ac:dyDescent="0.4">
      <c r="A266" s="76"/>
      <c r="B266" s="74"/>
      <c r="C266" s="80" t="s">
        <v>159</v>
      </c>
      <c r="D266" s="79"/>
      <c r="E266" s="78"/>
      <c r="F266" s="89">
        <v>955</v>
      </c>
      <c r="G266" s="77">
        <v>4775</v>
      </c>
    </row>
    <row r="267" spans="1:7" ht="25.5" hidden="1" customHeight="1" outlineLevel="2" x14ac:dyDescent="0.4">
      <c r="A267" s="76" t="s">
        <v>379</v>
      </c>
      <c r="B267" s="74" t="s">
        <v>378</v>
      </c>
      <c r="C267" s="75" t="s">
        <v>377</v>
      </c>
      <c r="D267" s="74" t="s">
        <v>155</v>
      </c>
      <c r="E267" s="88">
        <v>1.6744000000000001</v>
      </c>
      <c r="F267" s="72">
        <v>5498</v>
      </c>
      <c r="G267" s="72">
        <v>9206</v>
      </c>
    </row>
    <row r="268" spans="1:7" ht="14.25" hidden="1" customHeight="1" outlineLevel="1" x14ac:dyDescent="0.4">
      <c r="A268" s="76" t="s">
        <v>376</v>
      </c>
      <c r="B268" s="74"/>
      <c r="C268" s="82" t="s">
        <v>186</v>
      </c>
      <c r="D268" s="74"/>
      <c r="E268" s="81"/>
      <c r="F268" s="87">
        <v>40</v>
      </c>
      <c r="G268" s="87">
        <v>200</v>
      </c>
    </row>
    <row r="269" spans="1:7" ht="14.25" hidden="1" customHeight="1" outlineLevel="1" x14ac:dyDescent="0.4">
      <c r="A269" s="76"/>
      <c r="B269" s="74"/>
      <c r="C269" s="80" t="s">
        <v>185</v>
      </c>
      <c r="D269" s="79"/>
      <c r="E269" s="78"/>
      <c r="F269" s="89">
        <v>13</v>
      </c>
      <c r="G269" s="89">
        <v>65</v>
      </c>
    </row>
    <row r="270" spans="1:7" ht="14.25" hidden="1" customHeight="1" outlineLevel="2" x14ac:dyDescent="0.4">
      <c r="A270" s="76" t="s">
        <v>375</v>
      </c>
      <c r="B270" s="74" t="s">
        <v>374</v>
      </c>
      <c r="C270" s="75" t="s">
        <v>373</v>
      </c>
      <c r="D270" s="74" t="s">
        <v>178</v>
      </c>
      <c r="E270" s="92">
        <v>0.23576</v>
      </c>
      <c r="F270" s="87">
        <v>15</v>
      </c>
      <c r="G270" s="87">
        <v>4</v>
      </c>
    </row>
    <row r="271" spans="1:7" ht="25.5" hidden="1" customHeight="1" outlineLevel="2" x14ac:dyDescent="0.4">
      <c r="A271" s="76" t="s">
        <v>372</v>
      </c>
      <c r="B271" s="74" t="s">
        <v>223</v>
      </c>
      <c r="C271" s="75" t="s">
        <v>222</v>
      </c>
      <c r="D271" s="74" t="s">
        <v>178</v>
      </c>
      <c r="E271" s="92">
        <v>6.7200000000000003E-3</v>
      </c>
      <c r="F271" s="72">
        <v>14210</v>
      </c>
      <c r="G271" s="87">
        <v>95</v>
      </c>
    </row>
    <row r="272" spans="1:7" ht="14.25" hidden="1" customHeight="1" outlineLevel="2" x14ac:dyDescent="0.4">
      <c r="A272" s="76"/>
      <c r="B272" s="74"/>
      <c r="C272" s="91" t="s">
        <v>177</v>
      </c>
      <c r="D272" s="79" t="s">
        <v>155</v>
      </c>
      <c r="E272" s="97">
        <v>6.7200000000000003E-3</v>
      </c>
      <c r="F272" s="77">
        <v>4595</v>
      </c>
      <c r="G272" s="89">
        <v>31</v>
      </c>
    </row>
    <row r="273" spans="1:7" ht="14.25" hidden="1" customHeight="1" outlineLevel="2" x14ac:dyDescent="0.4">
      <c r="A273" s="76" t="s">
        <v>371</v>
      </c>
      <c r="B273" s="74" t="s">
        <v>180</v>
      </c>
      <c r="C273" s="75" t="s">
        <v>179</v>
      </c>
      <c r="D273" s="74" t="s">
        <v>178</v>
      </c>
      <c r="E273" s="92">
        <v>1.064E-2</v>
      </c>
      <c r="F273" s="72">
        <v>9175</v>
      </c>
      <c r="G273" s="87">
        <v>98</v>
      </c>
    </row>
    <row r="274" spans="1:7" ht="14.25" hidden="1" customHeight="1" outlineLevel="2" x14ac:dyDescent="0.4">
      <c r="A274" s="76"/>
      <c r="B274" s="74"/>
      <c r="C274" s="91" t="s">
        <v>177</v>
      </c>
      <c r="D274" s="79" t="s">
        <v>155</v>
      </c>
      <c r="E274" s="97">
        <v>1.064E-2</v>
      </c>
      <c r="F274" s="77">
        <v>3217</v>
      </c>
      <c r="G274" s="89">
        <v>34</v>
      </c>
    </row>
    <row r="275" spans="1:7" ht="14.25" hidden="1" customHeight="1" outlineLevel="1" x14ac:dyDescent="0.4">
      <c r="A275" s="76" t="s">
        <v>370</v>
      </c>
      <c r="B275" s="74"/>
      <c r="C275" s="82" t="s">
        <v>175</v>
      </c>
      <c r="D275" s="74"/>
      <c r="E275" s="81"/>
      <c r="F275" s="87">
        <v>19</v>
      </c>
      <c r="G275" s="87">
        <v>95</v>
      </c>
    </row>
    <row r="276" spans="1:7" ht="25.5" hidden="1" customHeight="1" outlineLevel="2" x14ac:dyDescent="0.4">
      <c r="A276" s="76" t="s">
        <v>369</v>
      </c>
      <c r="B276" s="74" t="s">
        <v>368</v>
      </c>
      <c r="C276" s="75" t="s">
        <v>136</v>
      </c>
      <c r="D276" s="74" t="s">
        <v>93</v>
      </c>
      <c r="E276" s="86">
        <v>1.5E-5</v>
      </c>
      <c r="F276" s="98">
        <v>3956916</v>
      </c>
      <c r="G276" s="87">
        <v>59</v>
      </c>
    </row>
    <row r="277" spans="1:7" ht="14.25" hidden="1" customHeight="1" outlineLevel="2" x14ac:dyDescent="0.4">
      <c r="A277" s="76" t="s">
        <v>367</v>
      </c>
      <c r="B277" s="74" t="s">
        <v>366</v>
      </c>
      <c r="C277" s="75" t="s">
        <v>137</v>
      </c>
      <c r="D277" s="74" t="s">
        <v>93</v>
      </c>
      <c r="E277" s="86">
        <v>1.5E-5</v>
      </c>
      <c r="F277" s="98">
        <v>2358157</v>
      </c>
      <c r="G277" s="87">
        <v>35</v>
      </c>
    </row>
    <row r="278" spans="1:7" ht="5.85" customHeight="1" collapsed="1" x14ac:dyDescent="0.4">
      <c r="A278" s="60"/>
      <c r="B278" s="59"/>
      <c r="C278" s="59"/>
      <c r="D278" s="59"/>
      <c r="E278" s="59"/>
      <c r="F278" s="59"/>
      <c r="G278" s="58"/>
    </row>
    <row r="279" spans="1:7" ht="49.5" customHeight="1" x14ac:dyDescent="0.4">
      <c r="A279" s="66">
        <v>24</v>
      </c>
      <c r="B279" s="64" t="s">
        <v>365</v>
      </c>
      <c r="C279" s="65" t="s">
        <v>98</v>
      </c>
      <c r="D279" s="64" t="s">
        <v>83</v>
      </c>
      <c r="E279" s="63">
        <v>5.75</v>
      </c>
      <c r="F279" s="61">
        <v>3015</v>
      </c>
      <c r="G279" s="61">
        <v>17336</v>
      </c>
    </row>
    <row r="280" spans="1:7" ht="5.85" customHeight="1" x14ac:dyDescent="0.4">
      <c r="A280" s="60"/>
      <c r="B280" s="59"/>
      <c r="C280" s="59"/>
      <c r="D280" s="59"/>
      <c r="E280" s="59"/>
      <c r="F280" s="59"/>
      <c r="G280" s="58"/>
    </row>
    <row r="281" spans="1:7" ht="14.25" customHeight="1" x14ac:dyDescent="0.4">
      <c r="A281" s="70"/>
      <c r="B281" s="69"/>
      <c r="C281" s="242" t="s">
        <v>364</v>
      </c>
      <c r="D281" s="243"/>
      <c r="E281" s="243"/>
      <c r="F281" s="68"/>
      <c r="G281" s="67"/>
    </row>
    <row r="282" spans="1:7" ht="27.75" customHeight="1" x14ac:dyDescent="0.4">
      <c r="A282" s="66">
        <v>25</v>
      </c>
      <c r="B282" s="64" t="s">
        <v>363</v>
      </c>
      <c r="C282" s="65" t="s">
        <v>362</v>
      </c>
      <c r="D282" s="64" t="s">
        <v>361</v>
      </c>
      <c r="E282" s="62">
        <v>13</v>
      </c>
      <c r="F282" s="61">
        <v>4526</v>
      </c>
      <c r="G282" s="61">
        <v>58838</v>
      </c>
    </row>
    <row r="283" spans="1:7" x14ac:dyDescent="0.4">
      <c r="A283" s="85"/>
      <c r="B283" s="84" t="s">
        <v>295</v>
      </c>
      <c r="C283" s="244"/>
      <c r="D283" s="245"/>
      <c r="E283" s="245"/>
      <c r="F283" s="245"/>
      <c r="G283" s="246"/>
    </row>
    <row r="284" spans="1:7" ht="14.25" hidden="1" customHeight="1" outlineLevel="1" x14ac:dyDescent="0.4">
      <c r="A284" s="76"/>
      <c r="B284" s="74"/>
      <c r="C284" s="83" t="s">
        <v>162</v>
      </c>
      <c r="D284" s="79"/>
      <c r="E284" s="78"/>
      <c r="F284" s="78"/>
      <c r="G284" s="78"/>
    </row>
    <row r="285" spans="1:7" ht="14.25" hidden="1" customHeight="1" outlineLevel="1" x14ac:dyDescent="0.4">
      <c r="A285" s="76" t="s">
        <v>360</v>
      </c>
      <c r="B285" s="74"/>
      <c r="C285" s="82" t="s">
        <v>160</v>
      </c>
      <c r="D285" s="74"/>
      <c r="E285" s="81"/>
      <c r="F285" s="72">
        <v>4100</v>
      </c>
      <c r="G285" s="72">
        <v>53300</v>
      </c>
    </row>
    <row r="286" spans="1:7" ht="14.25" hidden="1" customHeight="1" outlineLevel="1" x14ac:dyDescent="0.4">
      <c r="A286" s="76"/>
      <c r="B286" s="74"/>
      <c r="C286" s="80" t="s">
        <v>159</v>
      </c>
      <c r="D286" s="79"/>
      <c r="E286" s="78"/>
      <c r="F286" s="77">
        <v>2146</v>
      </c>
      <c r="G286" s="77">
        <v>27898</v>
      </c>
    </row>
    <row r="287" spans="1:7" ht="25.5" hidden="1" customHeight="1" outlineLevel="2" x14ac:dyDescent="0.4">
      <c r="A287" s="76" t="s">
        <v>359</v>
      </c>
      <c r="B287" s="74" t="s">
        <v>265</v>
      </c>
      <c r="C287" s="75" t="s">
        <v>264</v>
      </c>
      <c r="D287" s="74" t="s">
        <v>155</v>
      </c>
      <c r="E287" s="86">
        <v>9.4334240000000005</v>
      </c>
      <c r="F287" s="72">
        <v>5650</v>
      </c>
      <c r="G287" s="72">
        <v>53299</v>
      </c>
    </row>
    <row r="288" spans="1:7" ht="14.25" hidden="1" customHeight="1" outlineLevel="1" x14ac:dyDescent="0.4">
      <c r="A288" s="76" t="s">
        <v>358</v>
      </c>
      <c r="B288" s="74"/>
      <c r="C288" s="82" t="s">
        <v>186</v>
      </c>
      <c r="D288" s="74"/>
      <c r="E288" s="81"/>
      <c r="F288" s="87">
        <v>11</v>
      </c>
      <c r="G288" s="87">
        <v>143</v>
      </c>
    </row>
    <row r="289" spans="1:7" ht="14.25" hidden="1" customHeight="1" outlineLevel="1" x14ac:dyDescent="0.4">
      <c r="A289" s="76"/>
      <c r="B289" s="74"/>
      <c r="C289" s="80" t="s">
        <v>185</v>
      </c>
      <c r="D289" s="79"/>
      <c r="E289" s="78"/>
      <c r="F289" s="89">
        <v>4</v>
      </c>
      <c r="G289" s="89">
        <v>52</v>
      </c>
    </row>
    <row r="290" spans="1:7" ht="14.25" hidden="1" customHeight="1" outlineLevel="2" x14ac:dyDescent="0.4">
      <c r="A290" s="76" t="s">
        <v>357</v>
      </c>
      <c r="B290" s="74" t="s">
        <v>287</v>
      </c>
      <c r="C290" s="75" t="s">
        <v>286</v>
      </c>
      <c r="D290" s="74" t="s">
        <v>178</v>
      </c>
      <c r="E290" s="86">
        <v>0.71052800000000005</v>
      </c>
      <c r="F290" s="87">
        <v>25</v>
      </c>
      <c r="G290" s="87">
        <v>18</v>
      </c>
    </row>
    <row r="291" spans="1:7" ht="14.25" hidden="1" customHeight="1" outlineLevel="2" x14ac:dyDescent="0.4">
      <c r="A291" s="76" t="s">
        <v>356</v>
      </c>
      <c r="B291" s="74" t="s">
        <v>180</v>
      </c>
      <c r="C291" s="75" t="s">
        <v>179</v>
      </c>
      <c r="D291" s="74" t="s">
        <v>178</v>
      </c>
      <c r="E291" s="92">
        <v>1.456E-2</v>
      </c>
      <c r="F291" s="72">
        <v>9175</v>
      </c>
      <c r="G291" s="87">
        <v>134</v>
      </c>
    </row>
    <row r="292" spans="1:7" ht="14.25" hidden="1" customHeight="1" outlineLevel="2" x14ac:dyDescent="0.4">
      <c r="A292" s="76"/>
      <c r="B292" s="74"/>
      <c r="C292" s="91" t="s">
        <v>177</v>
      </c>
      <c r="D292" s="79" t="s">
        <v>155</v>
      </c>
      <c r="E292" s="97">
        <v>1.456E-2</v>
      </c>
      <c r="F292" s="77">
        <v>3217</v>
      </c>
      <c r="G292" s="89">
        <v>47</v>
      </c>
    </row>
    <row r="293" spans="1:7" ht="14.25" hidden="1" customHeight="1" outlineLevel="2" x14ac:dyDescent="0.4">
      <c r="A293" s="76" t="s">
        <v>355</v>
      </c>
      <c r="B293" s="74" t="s">
        <v>307</v>
      </c>
      <c r="C293" s="75" t="s">
        <v>306</v>
      </c>
      <c r="D293" s="74" t="s">
        <v>178</v>
      </c>
      <c r="E293" s="86">
        <v>0.28828799999999999</v>
      </c>
      <c r="F293" s="87">
        <v>22</v>
      </c>
      <c r="G293" s="87">
        <v>6</v>
      </c>
    </row>
    <row r="294" spans="1:7" ht="14.25" hidden="1" customHeight="1" outlineLevel="1" x14ac:dyDescent="0.4">
      <c r="A294" s="76" t="s">
        <v>354</v>
      </c>
      <c r="B294" s="74"/>
      <c r="C294" s="82" t="s">
        <v>175</v>
      </c>
      <c r="D294" s="74"/>
      <c r="E294" s="81"/>
      <c r="F294" s="87">
        <v>415</v>
      </c>
      <c r="G294" s="72">
        <v>5395</v>
      </c>
    </row>
    <row r="295" spans="1:7" ht="14.25" hidden="1" customHeight="1" outlineLevel="2" x14ac:dyDescent="0.4">
      <c r="A295" s="76" t="s">
        <v>353</v>
      </c>
      <c r="B295" s="74" t="s">
        <v>352</v>
      </c>
      <c r="C295" s="75" t="s">
        <v>109</v>
      </c>
      <c r="D295" s="74" t="s">
        <v>90</v>
      </c>
      <c r="E295" s="94">
        <v>4.3159999999999998</v>
      </c>
      <c r="F295" s="72">
        <v>1251</v>
      </c>
      <c r="G295" s="72">
        <v>5399</v>
      </c>
    </row>
    <row r="296" spans="1:7" ht="5.85" customHeight="1" collapsed="1" x14ac:dyDescent="0.4">
      <c r="A296" s="60"/>
      <c r="B296" s="59"/>
      <c r="C296" s="59"/>
      <c r="D296" s="59"/>
      <c r="E296" s="59"/>
      <c r="F296" s="59"/>
      <c r="G296" s="58"/>
    </row>
    <row r="297" spans="1:7" ht="37.5" customHeight="1" x14ac:dyDescent="0.4">
      <c r="A297" s="66">
        <v>26</v>
      </c>
      <c r="B297" s="64" t="s">
        <v>351</v>
      </c>
      <c r="C297" s="65" t="s">
        <v>350</v>
      </c>
      <c r="D297" s="64" t="s">
        <v>349</v>
      </c>
      <c r="E297" s="62">
        <v>9</v>
      </c>
      <c r="F297" s="61">
        <v>2023</v>
      </c>
      <c r="G297" s="61">
        <v>18207</v>
      </c>
    </row>
    <row r="298" spans="1:7" x14ac:dyDescent="0.4">
      <c r="A298" s="85"/>
      <c r="B298" s="84" t="s">
        <v>295</v>
      </c>
      <c r="C298" s="244"/>
      <c r="D298" s="245"/>
      <c r="E298" s="245"/>
      <c r="F298" s="245"/>
      <c r="G298" s="246"/>
    </row>
    <row r="299" spans="1:7" ht="14.25" hidden="1" customHeight="1" outlineLevel="1" x14ac:dyDescent="0.4">
      <c r="A299" s="76"/>
      <c r="B299" s="74"/>
      <c r="C299" s="83" t="s">
        <v>162</v>
      </c>
      <c r="D299" s="79"/>
      <c r="E299" s="78"/>
      <c r="F299" s="78"/>
      <c r="G299" s="78"/>
    </row>
    <row r="300" spans="1:7" ht="14.25" hidden="1" customHeight="1" outlineLevel="1" x14ac:dyDescent="0.4">
      <c r="A300" s="76" t="s">
        <v>348</v>
      </c>
      <c r="B300" s="74"/>
      <c r="C300" s="82" t="s">
        <v>160</v>
      </c>
      <c r="D300" s="74"/>
      <c r="E300" s="81"/>
      <c r="F300" s="72">
        <v>1792</v>
      </c>
      <c r="G300" s="72">
        <v>16128</v>
      </c>
    </row>
    <row r="301" spans="1:7" ht="14.25" hidden="1" customHeight="1" outlineLevel="1" x14ac:dyDescent="0.4">
      <c r="A301" s="76"/>
      <c r="B301" s="74"/>
      <c r="C301" s="80" t="s">
        <v>159</v>
      </c>
      <c r="D301" s="79"/>
      <c r="E301" s="78"/>
      <c r="F301" s="89">
        <v>938</v>
      </c>
      <c r="G301" s="77">
        <v>8442</v>
      </c>
    </row>
    <row r="302" spans="1:7" ht="25.5" hidden="1" customHeight="1" outlineLevel="2" x14ac:dyDescent="0.4">
      <c r="A302" s="76" t="s">
        <v>347</v>
      </c>
      <c r="B302" s="74" t="s">
        <v>265</v>
      </c>
      <c r="C302" s="75" t="s">
        <v>264</v>
      </c>
      <c r="D302" s="74" t="s">
        <v>155</v>
      </c>
      <c r="E302" s="86">
        <v>2.8546559999999999</v>
      </c>
      <c r="F302" s="72">
        <v>5650</v>
      </c>
      <c r="G302" s="72">
        <v>16129</v>
      </c>
    </row>
    <row r="303" spans="1:7" ht="14.25" hidden="1" customHeight="1" outlineLevel="1" x14ac:dyDescent="0.4">
      <c r="A303" s="76" t="s">
        <v>346</v>
      </c>
      <c r="B303" s="74"/>
      <c r="C303" s="82" t="s">
        <v>186</v>
      </c>
      <c r="D303" s="74"/>
      <c r="E303" s="81"/>
      <c r="F303" s="87">
        <v>12</v>
      </c>
      <c r="G303" s="87">
        <v>108</v>
      </c>
    </row>
    <row r="304" spans="1:7" ht="14.25" hidden="1" customHeight="1" outlineLevel="1" x14ac:dyDescent="0.4">
      <c r="A304" s="76"/>
      <c r="B304" s="74"/>
      <c r="C304" s="80" t="s">
        <v>185</v>
      </c>
      <c r="D304" s="79"/>
      <c r="E304" s="78"/>
      <c r="F304" s="89">
        <v>4</v>
      </c>
      <c r="G304" s="89">
        <v>36</v>
      </c>
    </row>
    <row r="305" spans="1:7" ht="14.25" hidden="1" customHeight="1" outlineLevel="2" x14ac:dyDescent="0.4">
      <c r="A305" s="76" t="s">
        <v>345</v>
      </c>
      <c r="B305" s="74" t="s">
        <v>180</v>
      </c>
      <c r="C305" s="75" t="s">
        <v>179</v>
      </c>
      <c r="D305" s="74" t="s">
        <v>178</v>
      </c>
      <c r="E305" s="86">
        <v>1.1088000000000001E-2</v>
      </c>
      <c r="F305" s="72">
        <v>9175</v>
      </c>
      <c r="G305" s="87">
        <v>102</v>
      </c>
    </row>
    <row r="306" spans="1:7" ht="14.25" hidden="1" customHeight="1" outlineLevel="2" x14ac:dyDescent="0.4">
      <c r="A306" s="76"/>
      <c r="B306" s="74"/>
      <c r="C306" s="91" t="s">
        <v>177</v>
      </c>
      <c r="D306" s="79" t="s">
        <v>155</v>
      </c>
      <c r="E306" s="95">
        <v>1.1088000000000001E-2</v>
      </c>
      <c r="F306" s="77">
        <v>3217</v>
      </c>
      <c r="G306" s="89">
        <v>36</v>
      </c>
    </row>
    <row r="307" spans="1:7" ht="14.25" hidden="1" customHeight="1" outlineLevel="2" x14ac:dyDescent="0.4">
      <c r="A307" s="76" t="s">
        <v>344</v>
      </c>
      <c r="B307" s="74" t="s">
        <v>307</v>
      </c>
      <c r="C307" s="75" t="s">
        <v>306</v>
      </c>
      <c r="D307" s="74" t="s">
        <v>178</v>
      </c>
      <c r="E307" s="86">
        <v>0.47980800000000001</v>
      </c>
      <c r="F307" s="87">
        <v>22</v>
      </c>
      <c r="G307" s="87">
        <v>11</v>
      </c>
    </row>
    <row r="308" spans="1:7" ht="14.25" hidden="1" customHeight="1" outlineLevel="1" x14ac:dyDescent="0.4">
      <c r="A308" s="76" t="s">
        <v>343</v>
      </c>
      <c r="B308" s="74"/>
      <c r="C308" s="82" t="s">
        <v>175</v>
      </c>
      <c r="D308" s="74"/>
      <c r="E308" s="81"/>
      <c r="F308" s="87">
        <v>219</v>
      </c>
      <c r="G308" s="72">
        <v>1971</v>
      </c>
    </row>
    <row r="309" spans="1:7" ht="14.25" hidden="1" customHeight="1" outlineLevel="2" x14ac:dyDescent="0.4">
      <c r="A309" s="76" t="s">
        <v>342</v>
      </c>
      <c r="B309" s="74" t="s">
        <v>341</v>
      </c>
      <c r="C309" s="75" t="s">
        <v>117</v>
      </c>
      <c r="D309" s="74" t="s">
        <v>90</v>
      </c>
      <c r="E309" s="94">
        <v>1.242</v>
      </c>
      <c r="F309" s="72">
        <v>1590</v>
      </c>
      <c r="G309" s="72">
        <v>1975</v>
      </c>
    </row>
    <row r="310" spans="1:7" ht="5.85" customHeight="1" collapsed="1" x14ac:dyDescent="0.4">
      <c r="A310" s="60"/>
      <c r="B310" s="59"/>
      <c r="C310" s="59"/>
      <c r="D310" s="59"/>
      <c r="E310" s="59"/>
      <c r="F310" s="59"/>
      <c r="G310" s="58"/>
    </row>
    <row r="311" spans="1:7" ht="27.75" customHeight="1" x14ac:dyDescent="0.4">
      <c r="A311" s="66">
        <v>27</v>
      </c>
      <c r="B311" s="64" t="s">
        <v>340</v>
      </c>
      <c r="C311" s="65" t="s">
        <v>99</v>
      </c>
      <c r="D311" s="64" t="s">
        <v>100</v>
      </c>
      <c r="E311" s="62">
        <v>13</v>
      </c>
      <c r="F311" s="62">
        <v>974</v>
      </c>
      <c r="G311" s="61">
        <v>12662</v>
      </c>
    </row>
    <row r="312" spans="1:7" ht="5.85" customHeight="1" x14ac:dyDescent="0.4">
      <c r="A312" s="60"/>
      <c r="B312" s="59"/>
      <c r="C312" s="59"/>
      <c r="D312" s="59"/>
      <c r="E312" s="59"/>
      <c r="F312" s="59"/>
      <c r="G312" s="58"/>
    </row>
    <row r="313" spans="1:7" ht="27.75" customHeight="1" x14ac:dyDescent="0.4">
      <c r="A313" s="66">
        <v>28</v>
      </c>
      <c r="B313" s="64" t="s">
        <v>339</v>
      </c>
      <c r="C313" s="65" t="s">
        <v>131</v>
      </c>
      <c r="D313" s="64" t="s">
        <v>122</v>
      </c>
      <c r="E313" s="62">
        <v>2</v>
      </c>
      <c r="F313" s="61">
        <v>1105</v>
      </c>
      <c r="G313" s="61">
        <v>2210</v>
      </c>
    </row>
    <row r="314" spans="1:7" ht="5.85" customHeight="1" x14ac:dyDescent="0.4">
      <c r="A314" s="60"/>
      <c r="B314" s="59"/>
      <c r="C314" s="59"/>
      <c r="D314" s="59"/>
      <c r="E314" s="59"/>
      <c r="F314" s="59"/>
      <c r="G314" s="58"/>
    </row>
    <row r="315" spans="1:7" ht="27.75" customHeight="1" x14ac:dyDescent="0.4">
      <c r="A315" s="66">
        <v>29</v>
      </c>
      <c r="B315" s="64" t="s">
        <v>338</v>
      </c>
      <c r="C315" s="65" t="s">
        <v>114</v>
      </c>
      <c r="D315" s="64" t="s">
        <v>115</v>
      </c>
      <c r="E315" s="62">
        <v>26</v>
      </c>
      <c r="F315" s="62">
        <v>347</v>
      </c>
      <c r="G315" s="61">
        <v>9022</v>
      </c>
    </row>
    <row r="316" spans="1:7" ht="5.85" customHeight="1" x14ac:dyDescent="0.4">
      <c r="A316" s="60"/>
      <c r="B316" s="59"/>
      <c r="C316" s="59"/>
      <c r="D316" s="59"/>
      <c r="E316" s="59"/>
      <c r="F316" s="59"/>
      <c r="G316" s="58"/>
    </row>
    <row r="317" spans="1:7" ht="42" customHeight="1" x14ac:dyDescent="0.4">
      <c r="A317" s="66">
        <v>30</v>
      </c>
      <c r="B317" s="64" t="s">
        <v>337</v>
      </c>
      <c r="C317" s="65" t="s">
        <v>125</v>
      </c>
      <c r="D317" s="64" t="s">
        <v>122</v>
      </c>
      <c r="E317" s="62">
        <v>2</v>
      </c>
      <c r="F317" s="61">
        <v>1981</v>
      </c>
      <c r="G317" s="61">
        <v>3962</v>
      </c>
    </row>
    <row r="318" spans="1:7" ht="5.85" customHeight="1" x14ac:dyDescent="0.4">
      <c r="A318" s="60"/>
      <c r="B318" s="59"/>
      <c r="C318" s="59"/>
      <c r="D318" s="59"/>
      <c r="E318" s="59"/>
      <c r="F318" s="59"/>
      <c r="G318" s="58"/>
    </row>
    <row r="319" spans="1:7" ht="27.75" customHeight="1" x14ac:dyDescent="0.4">
      <c r="A319" s="66">
        <v>31</v>
      </c>
      <c r="B319" s="64" t="s">
        <v>336</v>
      </c>
      <c r="C319" s="65" t="s">
        <v>121</v>
      </c>
      <c r="D319" s="64" t="s">
        <v>122</v>
      </c>
      <c r="E319" s="62">
        <v>4</v>
      </c>
      <c r="F319" s="61">
        <v>1030</v>
      </c>
      <c r="G319" s="61">
        <v>4120</v>
      </c>
    </row>
    <row r="320" spans="1:7" ht="5.85" customHeight="1" x14ac:dyDescent="0.4">
      <c r="A320" s="60"/>
      <c r="B320" s="59"/>
      <c r="C320" s="59"/>
      <c r="D320" s="59"/>
      <c r="E320" s="59"/>
      <c r="F320" s="59"/>
      <c r="G320" s="58"/>
    </row>
    <row r="321" spans="1:7" ht="27.75" customHeight="1" x14ac:dyDescent="0.4">
      <c r="A321" s="66">
        <v>32</v>
      </c>
      <c r="B321" s="64" t="s">
        <v>335</v>
      </c>
      <c r="C321" s="65" t="s">
        <v>123</v>
      </c>
      <c r="D321" s="64" t="s">
        <v>115</v>
      </c>
      <c r="E321" s="62">
        <v>8</v>
      </c>
      <c r="F321" s="62">
        <v>588</v>
      </c>
      <c r="G321" s="61">
        <v>4704</v>
      </c>
    </row>
    <row r="322" spans="1:7" ht="5.85" customHeight="1" x14ac:dyDescent="0.4">
      <c r="A322" s="60"/>
      <c r="B322" s="59"/>
      <c r="C322" s="59"/>
      <c r="D322" s="59"/>
      <c r="E322" s="59"/>
      <c r="F322" s="59"/>
      <c r="G322" s="58"/>
    </row>
    <row r="323" spans="1:7" ht="27.75" customHeight="1" x14ac:dyDescent="0.4">
      <c r="A323" s="66">
        <v>33</v>
      </c>
      <c r="B323" s="64" t="s">
        <v>334</v>
      </c>
      <c r="C323" s="65" t="s">
        <v>101</v>
      </c>
      <c r="D323" s="64" t="s">
        <v>100</v>
      </c>
      <c r="E323" s="62">
        <v>9</v>
      </c>
      <c r="F323" s="61">
        <v>1189</v>
      </c>
      <c r="G323" s="61">
        <v>10701</v>
      </c>
    </row>
    <row r="324" spans="1:7" ht="5.85" customHeight="1" x14ac:dyDescent="0.4">
      <c r="A324" s="60"/>
      <c r="B324" s="59"/>
      <c r="C324" s="59"/>
      <c r="D324" s="59"/>
      <c r="E324" s="59"/>
      <c r="F324" s="59"/>
      <c r="G324" s="58"/>
    </row>
    <row r="325" spans="1:7" ht="14.25" customHeight="1" x14ac:dyDescent="0.4">
      <c r="A325" s="70"/>
      <c r="B325" s="69"/>
      <c r="C325" s="242" t="s">
        <v>333</v>
      </c>
      <c r="D325" s="243"/>
      <c r="E325" s="243"/>
      <c r="F325" s="68"/>
      <c r="G325" s="67"/>
    </row>
    <row r="326" spans="1:7" ht="27.75" customHeight="1" x14ac:dyDescent="0.4">
      <c r="A326" s="66">
        <v>34</v>
      </c>
      <c r="B326" s="64" t="s">
        <v>332</v>
      </c>
      <c r="C326" s="65" t="s">
        <v>331</v>
      </c>
      <c r="D326" s="64" t="s">
        <v>122</v>
      </c>
      <c r="E326" s="62">
        <v>2</v>
      </c>
      <c r="F326" s="61">
        <v>6945</v>
      </c>
      <c r="G326" s="61">
        <v>13890</v>
      </c>
    </row>
    <row r="327" spans="1:7" x14ac:dyDescent="0.4">
      <c r="A327" s="85"/>
      <c r="B327" s="84" t="s">
        <v>163</v>
      </c>
      <c r="C327" s="244"/>
      <c r="D327" s="245"/>
      <c r="E327" s="245"/>
      <c r="F327" s="245"/>
      <c r="G327" s="246"/>
    </row>
    <row r="328" spans="1:7" ht="14.25" hidden="1" customHeight="1" outlineLevel="1" x14ac:dyDescent="0.4">
      <c r="A328" s="76"/>
      <c r="B328" s="74"/>
      <c r="C328" s="83" t="s">
        <v>162</v>
      </c>
      <c r="D328" s="79"/>
      <c r="E328" s="78"/>
      <c r="F328" s="78"/>
      <c r="G328" s="78"/>
    </row>
    <row r="329" spans="1:7" ht="14.25" hidden="1" customHeight="1" outlineLevel="1" x14ac:dyDescent="0.4">
      <c r="A329" s="76" t="s">
        <v>330</v>
      </c>
      <c r="B329" s="74"/>
      <c r="C329" s="82" t="s">
        <v>160</v>
      </c>
      <c r="D329" s="74"/>
      <c r="E329" s="81"/>
      <c r="F329" s="72">
        <v>6742</v>
      </c>
      <c r="G329" s="72">
        <v>13484</v>
      </c>
    </row>
    <row r="330" spans="1:7" ht="14.25" hidden="1" customHeight="1" outlineLevel="1" x14ac:dyDescent="0.4">
      <c r="A330" s="76"/>
      <c r="B330" s="74"/>
      <c r="C330" s="80" t="s">
        <v>159</v>
      </c>
      <c r="D330" s="79"/>
      <c r="E330" s="78"/>
      <c r="F330" s="77">
        <v>3466</v>
      </c>
      <c r="G330" s="77">
        <v>6932</v>
      </c>
    </row>
    <row r="331" spans="1:7" ht="25.5" hidden="1" customHeight="1" outlineLevel="2" x14ac:dyDescent="0.4">
      <c r="A331" s="76" t="s">
        <v>329</v>
      </c>
      <c r="B331" s="74" t="s">
        <v>328</v>
      </c>
      <c r="C331" s="75" t="s">
        <v>327</v>
      </c>
      <c r="D331" s="74" t="s">
        <v>155</v>
      </c>
      <c r="E331" s="86">
        <v>2.806314</v>
      </c>
      <c r="F331" s="72">
        <v>4805</v>
      </c>
      <c r="G331" s="72">
        <v>13484</v>
      </c>
    </row>
    <row r="332" spans="1:7" ht="14.25" hidden="1" customHeight="1" outlineLevel="1" x14ac:dyDescent="0.4">
      <c r="A332" s="76" t="s">
        <v>326</v>
      </c>
      <c r="B332" s="74"/>
      <c r="C332" s="82" t="s">
        <v>186</v>
      </c>
      <c r="D332" s="74"/>
      <c r="E332" s="81"/>
      <c r="F332" s="87">
        <v>203</v>
      </c>
      <c r="G332" s="87">
        <v>406</v>
      </c>
    </row>
    <row r="333" spans="1:7" ht="14.25" hidden="1" customHeight="1" outlineLevel="1" x14ac:dyDescent="0.4">
      <c r="A333" s="76"/>
      <c r="B333" s="74"/>
      <c r="C333" s="80" t="s">
        <v>185</v>
      </c>
      <c r="D333" s="79"/>
      <c r="E333" s="78"/>
      <c r="F333" s="89">
        <v>72</v>
      </c>
      <c r="G333" s="89">
        <v>144</v>
      </c>
    </row>
    <row r="334" spans="1:7" ht="14.25" hidden="1" customHeight="1" outlineLevel="2" x14ac:dyDescent="0.4">
      <c r="A334" s="76" t="s">
        <v>325</v>
      </c>
      <c r="B334" s="74" t="s">
        <v>183</v>
      </c>
      <c r="C334" s="75" t="s">
        <v>182</v>
      </c>
      <c r="D334" s="74" t="s">
        <v>178</v>
      </c>
      <c r="E334" s="92">
        <v>1.5259999999999999E-2</v>
      </c>
      <c r="F334" s="72">
        <v>6757</v>
      </c>
      <c r="G334" s="87">
        <v>103</v>
      </c>
    </row>
    <row r="335" spans="1:7" ht="14.25" hidden="1" customHeight="1" outlineLevel="2" x14ac:dyDescent="0.4">
      <c r="A335" s="76"/>
      <c r="B335" s="74"/>
      <c r="C335" s="91" t="s">
        <v>177</v>
      </c>
      <c r="D335" s="79" t="s">
        <v>155</v>
      </c>
      <c r="E335" s="97">
        <v>1.5259999999999999E-2</v>
      </c>
      <c r="F335" s="77">
        <v>2693</v>
      </c>
      <c r="G335" s="89">
        <v>41</v>
      </c>
    </row>
    <row r="336" spans="1:7" ht="25.5" hidden="1" customHeight="1" outlineLevel="2" x14ac:dyDescent="0.4">
      <c r="A336" s="76" t="s">
        <v>324</v>
      </c>
      <c r="B336" s="74" t="s">
        <v>323</v>
      </c>
      <c r="C336" s="75" t="s">
        <v>322</v>
      </c>
      <c r="D336" s="74" t="s">
        <v>178</v>
      </c>
      <c r="E336" s="92">
        <v>3.1609999999999999E-2</v>
      </c>
      <c r="F336" s="72">
        <v>9346</v>
      </c>
      <c r="G336" s="87">
        <v>295</v>
      </c>
    </row>
    <row r="337" spans="1:7" ht="14.25" hidden="1" customHeight="1" outlineLevel="2" x14ac:dyDescent="0.4">
      <c r="A337" s="76"/>
      <c r="B337" s="74"/>
      <c r="C337" s="91" t="s">
        <v>177</v>
      </c>
      <c r="D337" s="79" t="s">
        <v>155</v>
      </c>
      <c r="E337" s="97">
        <v>3.1609999999999999E-2</v>
      </c>
      <c r="F337" s="77">
        <v>3217</v>
      </c>
      <c r="G337" s="89">
        <v>102</v>
      </c>
    </row>
    <row r="338" spans="1:7" ht="25.5" hidden="1" customHeight="1" outlineLevel="2" x14ac:dyDescent="0.4">
      <c r="A338" s="76" t="s">
        <v>321</v>
      </c>
      <c r="B338" s="74" t="s">
        <v>320</v>
      </c>
      <c r="C338" s="75" t="s">
        <v>319</v>
      </c>
      <c r="D338" s="74" t="s">
        <v>178</v>
      </c>
      <c r="E338" s="86">
        <v>6.3002000000000002E-2</v>
      </c>
      <c r="F338" s="87">
        <v>86</v>
      </c>
      <c r="G338" s="87">
        <v>5</v>
      </c>
    </row>
    <row r="339" spans="1:7" ht="5.85" customHeight="1" collapsed="1" x14ac:dyDescent="0.4">
      <c r="A339" s="60"/>
      <c r="B339" s="59"/>
      <c r="C339" s="59"/>
      <c r="D339" s="59"/>
      <c r="E339" s="59"/>
      <c r="F339" s="59"/>
      <c r="G339" s="58"/>
    </row>
    <row r="340" spans="1:7" ht="49.5" customHeight="1" x14ac:dyDescent="0.4">
      <c r="A340" s="66">
        <v>35</v>
      </c>
      <c r="B340" s="64" t="s">
        <v>318</v>
      </c>
      <c r="C340" s="65" t="s">
        <v>317</v>
      </c>
      <c r="D340" s="64" t="s">
        <v>83</v>
      </c>
      <c r="E340" s="63">
        <v>8.52</v>
      </c>
      <c r="F340" s="61">
        <v>6860</v>
      </c>
      <c r="G340" s="61">
        <v>58447</v>
      </c>
    </row>
    <row r="341" spans="1:7" x14ac:dyDescent="0.4">
      <c r="A341" s="85"/>
      <c r="B341" s="84" t="s">
        <v>295</v>
      </c>
      <c r="C341" s="244"/>
      <c r="D341" s="245"/>
      <c r="E341" s="245"/>
      <c r="F341" s="245"/>
      <c r="G341" s="246"/>
    </row>
    <row r="342" spans="1:7" ht="14.25" hidden="1" customHeight="1" outlineLevel="1" x14ac:dyDescent="0.4">
      <c r="A342" s="76"/>
      <c r="B342" s="74"/>
      <c r="C342" s="83" t="s">
        <v>162</v>
      </c>
      <c r="D342" s="79"/>
      <c r="E342" s="78"/>
      <c r="F342" s="78"/>
      <c r="G342" s="78"/>
    </row>
    <row r="343" spans="1:7" ht="14.25" hidden="1" customHeight="1" outlineLevel="1" x14ac:dyDescent="0.4">
      <c r="A343" s="76" t="s">
        <v>316</v>
      </c>
      <c r="B343" s="74"/>
      <c r="C343" s="82" t="s">
        <v>160</v>
      </c>
      <c r="D343" s="74"/>
      <c r="E343" s="81"/>
      <c r="F343" s="72">
        <v>5616</v>
      </c>
      <c r="G343" s="72">
        <v>47848</v>
      </c>
    </row>
    <row r="344" spans="1:7" ht="14.25" hidden="1" customHeight="1" outlineLevel="1" x14ac:dyDescent="0.4">
      <c r="A344" s="76"/>
      <c r="B344" s="74"/>
      <c r="C344" s="80" t="s">
        <v>159</v>
      </c>
      <c r="D344" s="79"/>
      <c r="E344" s="78"/>
      <c r="F344" s="77">
        <v>2912</v>
      </c>
      <c r="G344" s="77">
        <v>24810</v>
      </c>
    </row>
    <row r="345" spans="1:7" ht="25.5" hidden="1" customHeight="1" outlineLevel="2" x14ac:dyDescent="0.4">
      <c r="A345" s="76" t="s">
        <v>315</v>
      </c>
      <c r="B345" s="74" t="s">
        <v>314</v>
      </c>
      <c r="C345" s="75" t="s">
        <v>313</v>
      </c>
      <c r="D345" s="74" t="s">
        <v>155</v>
      </c>
      <c r="E345" s="73">
        <v>9.0395155000000003</v>
      </c>
      <c r="F345" s="72">
        <v>5293</v>
      </c>
      <c r="G345" s="72">
        <v>47846</v>
      </c>
    </row>
    <row r="346" spans="1:7" ht="14.25" hidden="1" customHeight="1" outlineLevel="1" x14ac:dyDescent="0.4">
      <c r="A346" s="76" t="s">
        <v>312</v>
      </c>
      <c r="B346" s="74"/>
      <c r="C346" s="82" t="s">
        <v>186</v>
      </c>
      <c r="D346" s="74"/>
      <c r="E346" s="81"/>
      <c r="F346" s="87">
        <v>142</v>
      </c>
      <c r="G346" s="72">
        <v>1210</v>
      </c>
    </row>
    <row r="347" spans="1:7" ht="14.25" hidden="1" customHeight="1" outlineLevel="1" x14ac:dyDescent="0.4">
      <c r="A347" s="76"/>
      <c r="B347" s="74"/>
      <c r="C347" s="80" t="s">
        <v>185</v>
      </c>
      <c r="D347" s="79"/>
      <c r="E347" s="78"/>
      <c r="F347" s="89">
        <v>49</v>
      </c>
      <c r="G347" s="89">
        <v>417</v>
      </c>
    </row>
    <row r="348" spans="1:7" ht="14.25" hidden="1" customHeight="1" outlineLevel="2" x14ac:dyDescent="0.4">
      <c r="A348" s="76" t="s">
        <v>311</v>
      </c>
      <c r="B348" s="74" t="s">
        <v>183</v>
      </c>
      <c r="C348" s="75" t="s">
        <v>182</v>
      </c>
      <c r="D348" s="74" t="s">
        <v>178</v>
      </c>
      <c r="E348" s="73">
        <v>0.1116461</v>
      </c>
      <c r="F348" s="72">
        <v>6757</v>
      </c>
      <c r="G348" s="87">
        <v>754</v>
      </c>
    </row>
    <row r="349" spans="1:7" ht="14.25" hidden="1" customHeight="1" outlineLevel="2" x14ac:dyDescent="0.4">
      <c r="A349" s="76"/>
      <c r="B349" s="74"/>
      <c r="C349" s="91" t="s">
        <v>177</v>
      </c>
      <c r="D349" s="79" t="s">
        <v>155</v>
      </c>
      <c r="E349" s="90">
        <v>0.1116461</v>
      </c>
      <c r="F349" s="77">
        <v>2693</v>
      </c>
      <c r="G349" s="89">
        <v>301</v>
      </c>
    </row>
    <row r="350" spans="1:7" ht="14.25" hidden="1" customHeight="1" outlineLevel="2" x14ac:dyDescent="0.4">
      <c r="A350" s="76" t="s">
        <v>310</v>
      </c>
      <c r="B350" s="74" t="s">
        <v>287</v>
      </c>
      <c r="C350" s="75" t="s">
        <v>286</v>
      </c>
      <c r="D350" s="74" t="s">
        <v>178</v>
      </c>
      <c r="E350" s="73">
        <v>2.6814144</v>
      </c>
      <c r="F350" s="87">
        <v>25</v>
      </c>
      <c r="G350" s="87">
        <v>67</v>
      </c>
    </row>
    <row r="351" spans="1:7" ht="14.25" hidden="1" customHeight="1" outlineLevel="2" x14ac:dyDescent="0.4">
      <c r="A351" s="76" t="s">
        <v>309</v>
      </c>
      <c r="B351" s="74" t="s">
        <v>180</v>
      </c>
      <c r="C351" s="75" t="s">
        <v>179</v>
      </c>
      <c r="D351" s="74" t="s">
        <v>178</v>
      </c>
      <c r="E351" s="73">
        <v>3.7215400000000003E-2</v>
      </c>
      <c r="F351" s="72">
        <v>9175</v>
      </c>
      <c r="G351" s="87">
        <v>341</v>
      </c>
    </row>
    <row r="352" spans="1:7" ht="14.25" hidden="1" customHeight="1" outlineLevel="2" x14ac:dyDescent="0.4">
      <c r="A352" s="76"/>
      <c r="B352" s="74"/>
      <c r="C352" s="91" t="s">
        <v>177</v>
      </c>
      <c r="D352" s="79" t="s">
        <v>155</v>
      </c>
      <c r="E352" s="90">
        <v>3.7215400000000003E-2</v>
      </c>
      <c r="F352" s="77">
        <v>3217</v>
      </c>
      <c r="G352" s="89">
        <v>120</v>
      </c>
    </row>
    <row r="353" spans="1:7" ht="14.25" hidden="1" customHeight="1" outlineLevel="2" x14ac:dyDescent="0.4">
      <c r="A353" s="76" t="s">
        <v>308</v>
      </c>
      <c r="B353" s="74" t="s">
        <v>307</v>
      </c>
      <c r="C353" s="75" t="s">
        <v>306</v>
      </c>
      <c r="D353" s="74" t="s">
        <v>178</v>
      </c>
      <c r="E353" s="73">
        <v>1.9418784</v>
      </c>
      <c r="F353" s="87">
        <v>22</v>
      </c>
      <c r="G353" s="87">
        <v>43</v>
      </c>
    </row>
    <row r="354" spans="1:7" ht="14.25" hidden="1" customHeight="1" outlineLevel="1" x14ac:dyDescent="0.4">
      <c r="A354" s="76" t="s">
        <v>305</v>
      </c>
      <c r="B354" s="74"/>
      <c r="C354" s="82" t="s">
        <v>175</v>
      </c>
      <c r="D354" s="74"/>
      <c r="E354" s="81"/>
      <c r="F354" s="72">
        <v>1102</v>
      </c>
      <c r="G354" s="72">
        <v>9389</v>
      </c>
    </row>
    <row r="355" spans="1:7" ht="14.25" hidden="1" customHeight="1" outlineLevel="2" x14ac:dyDescent="0.4">
      <c r="A355" s="76" t="s">
        <v>304</v>
      </c>
      <c r="B355" s="74" t="s">
        <v>303</v>
      </c>
      <c r="C355" s="75" t="s">
        <v>140</v>
      </c>
      <c r="D355" s="74" t="s">
        <v>100</v>
      </c>
      <c r="E355" s="86">
        <v>21.234396</v>
      </c>
      <c r="F355" s="87">
        <v>259</v>
      </c>
      <c r="G355" s="72">
        <v>5500</v>
      </c>
    </row>
    <row r="356" spans="1:7" ht="14.25" hidden="1" customHeight="1" outlineLevel="2" x14ac:dyDescent="0.4">
      <c r="A356" s="76" t="s">
        <v>302</v>
      </c>
      <c r="B356" s="74" t="s">
        <v>301</v>
      </c>
      <c r="C356" s="75" t="s">
        <v>139</v>
      </c>
      <c r="D356" s="74" t="s">
        <v>100</v>
      </c>
      <c r="E356" s="86">
        <v>21.234396</v>
      </c>
      <c r="F356" s="87">
        <v>89</v>
      </c>
      <c r="G356" s="72">
        <v>1890</v>
      </c>
    </row>
    <row r="357" spans="1:7" ht="25.5" hidden="1" customHeight="1" outlineLevel="2" x14ac:dyDescent="0.4">
      <c r="A357" s="76" t="s">
        <v>300</v>
      </c>
      <c r="B357" s="74" t="s">
        <v>299</v>
      </c>
      <c r="C357" s="75" t="s">
        <v>124</v>
      </c>
      <c r="D357" s="74" t="s">
        <v>122</v>
      </c>
      <c r="E357" s="86">
        <v>0.62281200000000003</v>
      </c>
      <c r="F357" s="72">
        <v>3196</v>
      </c>
      <c r="G357" s="72">
        <v>1991</v>
      </c>
    </row>
    <row r="358" spans="1:7" ht="5.85" customHeight="1" collapsed="1" x14ac:dyDescent="0.4">
      <c r="A358" s="60"/>
      <c r="B358" s="59"/>
      <c r="C358" s="59"/>
      <c r="D358" s="59"/>
      <c r="E358" s="59"/>
      <c r="F358" s="59"/>
      <c r="G358" s="58"/>
    </row>
    <row r="359" spans="1:7" ht="49.5" customHeight="1" x14ac:dyDescent="0.4">
      <c r="A359" s="66">
        <v>36</v>
      </c>
      <c r="B359" s="64" t="s">
        <v>298</v>
      </c>
      <c r="C359" s="65" t="s">
        <v>86</v>
      </c>
      <c r="D359" s="64" t="s">
        <v>83</v>
      </c>
      <c r="E359" s="63">
        <v>8.52</v>
      </c>
      <c r="F359" s="61">
        <v>63057</v>
      </c>
      <c r="G359" s="61">
        <v>537246</v>
      </c>
    </row>
    <row r="360" spans="1:7" ht="5.85" customHeight="1" x14ac:dyDescent="0.4">
      <c r="A360" s="60"/>
      <c r="B360" s="59"/>
      <c r="C360" s="59"/>
      <c r="D360" s="59"/>
      <c r="E360" s="59"/>
      <c r="F360" s="59"/>
      <c r="G360" s="58"/>
    </row>
    <row r="361" spans="1:7" ht="27.75" customHeight="1" x14ac:dyDescent="0.4">
      <c r="A361" s="66">
        <v>37</v>
      </c>
      <c r="B361" s="64" t="s">
        <v>297</v>
      </c>
      <c r="C361" s="65" t="s">
        <v>296</v>
      </c>
      <c r="D361" s="64" t="s">
        <v>83</v>
      </c>
      <c r="E361" s="96">
        <v>1.1180000000000001</v>
      </c>
      <c r="F361" s="61">
        <v>5714</v>
      </c>
      <c r="G361" s="61">
        <v>6389</v>
      </c>
    </row>
    <row r="362" spans="1:7" x14ac:dyDescent="0.4">
      <c r="A362" s="85"/>
      <c r="B362" s="84" t="s">
        <v>295</v>
      </c>
      <c r="C362" s="244"/>
      <c r="D362" s="245"/>
      <c r="E362" s="245"/>
      <c r="F362" s="245"/>
      <c r="G362" s="246"/>
    </row>
    <row r="363" spans="1:7" ht="14.25" hidden="1" customHeight="1" outlineLevel="1" x14ac:dyDescent="0.4">
      <c r="A363" s="76"/>
      <c r="B363" s="74"/>
      <c r="C363" s="83" t="s">
        <v>162</v>
      </c>
      <c r="D363" s="79"/>
      <c r="E363" s="78"/>
      <c r="F363" s="78"/>
      <c r="G363" s="78"/>
    </row>
    <row r="364" spans="1:7" ht="14.25" hidden="1" customHeight="1" outlineLevel="1" x14ac:dyDescent="0.4">
      <c r="A364" s="76" t="s">
        <v>294</v>
      </c>
      <c r="B364" s="74"/>
      <c r="C364" s="82" t="s">
        <v>160</v>
      </c>
      <c r="D364" s="74"/>
      <c r="E364" s="81"/>
      <c r="F364" s="87">
        <v>726</v>
      </c>
      <c r="G364" s="87">
        <v>812</v>
      </c>
    </row>
    <row r="365" spans="1:7" ht="14.25" hidden="1" customHeight="1" outlineLevel="1" x14ac:dyDescent="0.4">
      <c r="A365" s="76"/>
      <c r="B365" s="74"/>
      <c r="C365" s="80" t="s">
        <v>159</v>
      </c>
      <c r="D365" s="79"/>
      <c r="E365" s="78"/>
      <c r="F365" s="89">
        <v>376</v>
      </c>
      <c r="G365" s="89">
        <v>420</v>
      </c>
    </row>
    <row r="366" spans="1:7" ht="25.5" hidden="1" customHeight="1" outlineLevel="2" x14ac:dyDescent="0.4">
      <c r="A366" s="76" t="s">
        <v>293</v>
      </c>
      <c r="B366" s="74" t="s">
        <v>292</v>
      </c>
      <c r="C366" s="75" t="s">
        <v>291</v>
      </c>
      <c r="D366" s="74" t="s">
        <v>155</v>
      </c>
      <c r="E366" s="73">
        <v>0.1591495</v>
      </c>
      <c r="F366" s="72">
        <v>5099</v>
      </c>
      <c r="G366" s="87">
        <v>812</v>
      </c>
    </row>
    <row r="367" spans="1:7" ht="14.25" hidden="1" customHeight="1" outlineLevel="1" x14ac:dyDescent="0.4">
      <c r="A367" s="76" t="s">
        <v>290</v>
      </c>
      <c r="B367" s="74"/>
      <c r="C367" s="82" t="s">
        <v>186</v>
      </c>
      <c r="D367" s="74"/>
      <c r="E367" s="81"/>
      <c r="F367" s="87">
        <v>17</v>
      </c>
      <c r="G367" s="87">
        <v>19</v>
      </c>
    </row>
    <row r="368" spans="1:7" ht="14.25" hidden="1" customHeight="1" outlineLevel="1" x14ac:dyDescent="0.4">
      <c r="A368" s="76"/>
      <c r="B368" s="74"/>
      <c r="C368" s="80" t="s">
        <v>185</v>
      </c>
      <c r="D368" s="79"/>
      <c r="E368" s="78"/>
      <c r="F368" s="89">
        <v>6</v>
      </c>
      <c r="G368" s="89">
        <v>7</v>
      </c>
    </row>
    <row r="369" spans="1:7" ht="14.25" hidden="1" customHeight="1" outlineLevel="2" x14ac:dyDescent="0.4">
      <c r="A369" s="76" t="s">
        <v>289</v>
      </c>
      <c r="B369" s="74" t="s">
        <v>183</v>
      </c>
      <c r="C369" s="75" t="s">
        <v>182</v>
      </c>
      <c r="D369" s="74" t="s">
        <v>178</v>
      </c>
      <c r="E369" s="73">
        <v>2.5040000000000001E-4</v>
      </c>
      <c r="F369" s="72">
        <v>6757</v>
      </c>
      <c r="G369" s="87">
        <v>2</v>
      </c>
    </row>
    <row r="370" spans="1:7" ht="14.25" hidden="1" customHeight="1" outlineLevel="2" x14ac:dyDescent="0.4">
      <c r="A370" s="76"/>
      <c r="B370" s="74"/>
      <c r="C370" s="91" t="s">
        <v>177</v>
      </c>
      <c r="D370" s="79" t="s">
        <v>155</v>
      </c>
      <c r="E370" s="90">
        <v>2.5040000000000001E-4</v>
      </c>
      <c r="F370" s="77">
        <v>2693</v>
      </c>
      <c r="G370" s="89">
        <v>1</v>
      </c>
    </row>
    <row r="371" spans="1:7" ht="14.25" hidden="1" customHeight="1" outlineLevel="2" x14ac:dyDescent="0.4">
      <c r="A371" s="76" t="s">
        <v>288</v>
      </c>
      <c r="B371" s="74" t="s">
        <v>287</v>
      </c>
      <c r="C371" s="75" t="s">
        <v>286</v>
      </c>
      <c r="D371" s="74" t="s">
        <v>178</v>
      </c>
      <c r="E371" s="73">
        <v>3.1679600000000002E-2</v>
      </c>
      <c r="F371" s="87">
        <v>25</v>
      </c>
      <c r="G371" s="87">
        <v>1</v>
      </c>
    </row>
    <row r="372" spans="1:7" ht="14.25" hidden="1" customHeight="1" outlineLevel="2" x14ac:dyDescent="0.4">
      <c r="A372" s="76" t="s">
        <v>285</v>
      </c>
      <c r="B372" s="74" t="s">
        <v>180</v>
      </c>
      <c r="C372" s="75" t="s">
        <v>179</v>
      </c>
      <c r="D372" s="74" t="s">
        <v>178</v>
      </c>
      <c r="E372" s="86">
        <v>1.753E-3</v>
      </c>
      <c r="F372" s="72">
        <v>9175</v>
      </c>
      <c r="G372" s="87">
        <v>16</v>
      </c>
    </row>
    <row r="373" spans="1:7" ht="14.25" hidden="1" customHeight="1" outlineLevel="2" x14ac:dyDescent="0.4">
      <c r="A373" s="76"/>
      <c r="B373" s="74"/>
      <c r="C373" s="91" t="s">
        <v>177</v>
      </c>
      <c r="D373" s="79" t="s">
        <v>155</v>
      </c>
      <c r="E373" s="95">
        <v>1.753E-3</v>
      </c>
      <c r="F373" s="77">
        <v>3217</v>
      </c>
      <c r="G373" s="89">
        <v>6</v>
      </c>
    </row>
    <row r="374" spans="1:7" ht="14.25" hidden="1" customHeight="1" outlineLevel="1" x14ac:dyDescent="0.4">
      <c r="A374" s="76" t="s">
        <v>284</v>
      </c>
      <c r="B374" s="74"/>
      <c r="C374" s="82" t="s">
        <v>175</v>
      </c>
      <c r="D374" s="74"/>
      <c r="E374" s="81"/>
      <c r="F374" s="72">
        <v>4971</v>
      </c>
      <c r="G374" s="72">
        <v>5558</v>
      </c>
    </row>
    <row r="375" spans="1:7" ht="14.25" hidden="1" customHeight="1" outlineLevel="2" x14ac:dyDescent="0.4">
      <c r="A375" s="76" t="s">
        <v>283</v>
      </c>
      <c r="B375" s="74" t="s">
        <v>282</v>
      </c>
      <c r="C375" s="75" t="s">
        <v>127</v>
      </c>
      <c r="D375" s="74" t="s">
        <v>83</v>
      </c>
      <c r="E375" s="94">
        <v>1.1180000000000001</v>
      </c>
      <c r="F375" s="72">
        <v>4971</v>
      </c>
      <c r="G375" s="72">
        <v>5558</v>
      </c>
    </row>
    <row r="376" spans="1:7" ht="5.85" customHeight="1" collapsed="1" x14ac:dyDescent="0.4">
      <c r="A376" s="60"/>
      <c r="B376" s="59"/>
      <c r="C376" s="59"/>
      <c r="D376" s="59"/>
      <c r="E376" s="59"/>
      <c r="F376" s="59"/>
      <c r="G376" s="58"/>
    </row>
    <row r="377" spans="1:7" ht="14.25" customHeight="1" x14ac:dyDescent="0.4">
      <c r="A377" s="70"/>
      <c r="B377" s="69"/>
      <c r="C377" s="242" t="s">
        <v>281</v>
      </c>
      <c r="D377" s="243"/>
      <c r="E377" s="243"/>
      <c r="F377" s="68"/>
      <c r="G377" s="67"/>
    </row>
    <row r="378" spans="1:7" ht="37.5" customHeight="1" x14ac:dyDescent="0.4">
      <c r="A378" s="66">
        <v>38</v>
      </c>
      <c r="B378" s="64" t="s">
        <v>280</v>
      </c>
      <c r="C378" s="65" t="s">
        <v>279</v>
      </c>
      <c r="D378" s="64" t="s">
        <v>83</v>
      </c>
      <c r="E378" s="96">
        <v>6.4080000000000004</v>
      </c>
      <c r="F378" s="61">
        <v>24972</v>
      </c>
      <c r="G378" s="61">
        <v>160021</v>
      </c>
    </row>
    <row r="379" spans="1:7" x14ac:dyDescent="0.4">
      <c r="A379" s="85"/>
      <c r="B379" s="84" t="s">
        <v>163</v>
      </c>
      <c r="C379" s="244"/>
      <c r="D379" s="245"/>
      <c r="E379" s="245"/>
      <c r="F379" s="245"/>
      <c r="G379" s="246"/>
    </row>
    <row r="380" spans="1:7" ht="14.25" hidden="1" customHeight="1" outlineLevel="1" x14ac:dyDescent="0.4">
      <c r="A380" s="76"/>
      <c r="B380" s="74"/>
      <c r="C380" s="83" t="s">
        <v>162</v>
      </c>
      <c r="D380" s="79"/>
      <c r="E380" s="78"/>
      <c r="F380" s="78"/>
      <c r="G380" s="78"/>
    </row>
    <row r="381" spans="1:7" ht="14.25" hidden="1" customHeight="1" outlineLevel="1" x14ac:dyDescent="0.4">
      <c r="A381" s="76" t="s">
        <v>278</v>
      </c>
      <c r="B381" s="74"/>
      <c r="C381" s="82" t="s">
        <v>160</v>
      </c>
      <c r="D381" s="74"/>
      <c r="E381" s="81"/>
      <c r="F381" s="72">
        <v>23714</v>
      </c>
      <c r="G381" s="72">
        <v>151959</v>
      </c>
    </row>
    <row r="382" spans="1:7" ht="14.25" hidden="1" customHeight="1" outlineLevel="1" x14ac:dyDescent="0.4">
      <c r="A382" s="76"/>
      <c r="B382" s="74"/>
      <c r="C382" s="80" t="s">
        <v>159</v>
      </c>
      <c r="D382" s="79"/>
      <c r="E382" s="78"/>
      <c r="F382" s="77">
        <v>12193</v>
      </c>
      <c r="G382" s="77">
        <v>78133</v>
      </c>
    </row>
    <row r="383" spans="1:7" ht="25.5" hidden="1" customHeight="1" outlineLevel="2" x14ac:dyDescent="0.4">
      <c r="A383" s="76" t="s">
        <v>277</v>
      </c>
      <c r="B383" s="74" t="s">
        <v>276</v>
      </c>
      <c r="C383" s="75" t="s">
        <v>275</v>
      </c>
      <c r="D383" s="74" t="s">
        <v>155</v>
      </c>
      <c r="E383" s="73">
        <v>26.905141400000002</v>
      </c>
      <c r="F383" s="72">
        <v>5648</v>
      </c>
      <c r="G383" s="72">
        <v>151960</v>
      </c>
    </row>
    <row r="384" spans="1:7" ht="14.25" hidden="1" customHeight="1" outlineLevel="1" x14ac:dyDescent="0.4">
      <c r="A384" s="76" t="s">
        <v>274</v>
      </c>
      <c r="B384" s="74"/>
      <c r="C384" s="82" t="s">
        <v>186</v>
      </c>
      <c r="D384" s="74"/>
      <c r="E384" s="81"/>
      <c r="F384" s="87">
        <v>85</v>
      </c>
      <c r="G384" s="87">
        <v>545</v>
      </c>
    </row>
    <row r="385" spans="1:7" ht="14.25" hidden="1" customHeight="1" outlineLevel="1" x14ac:dyDescent="0.4">
      <c r="A385" s="76"/>
      <c r="B385" s="74"/>
      <c r="C385" s="80" t="s">
        <v>185</v>
      </c>
      <c r="D385" s="79"/>
      <c r="E385" s="78"/>
      <c r="F385" s="89">
        <v>34</v>
      </c>
      <c r="G385" s="89">
        <v>218</v>
      </c>
    </row>
    <row r="386" spans="1:7" ht="14.25" hidden="1" customHeight="1" outlineLevel="2" x14ac:dyDescent="0.4">
      <c r="A386" s="76" t="s">
        <v>273</v>
      </c>
      <c r="B386" s="74" t="s">
        <v>183</v>
      </c>
      <c r="C386" s="75" t="s">
        <v>182</v>
      </c>
      <c r="D386" s="74" t="s">
        <v>178</v>
      </c>
      <c r="E386" s="73">
        <v>8.1022800000000006E-2</v>
      </c>
      <c r="F386" s="72">
        <v>6757</v>
      </c>
      <c r="G386" s="87">
        <v>547</v>
      </c>
    </row>
    <row r="387" spans="1:7" ht="14.25" hidden="1" customHeight="1" outlineLevel="2" x14ac:dyDescent="0.4">
      <c r="A387" s="76"/>
      <c r="B387" s="74"/>
      <c r="C387" s="91" t="s">
        <v>177</v>
      </c>
      <c r="D387" s="79" t="s">
        <v>155</v>
      </c>
      <c r="E387" s="90">
        <v>8.1022800000000006E-2</v>
      </c>
      <c r="F387" s="77">
        <v>2693</v>
      </c>
      <c r="G387" s="89">
        <v>218</v>
      </c>
    </row>
    <row r="388" spans="1:7" ht="14.25" hidden="1" customHeight="1" outlineLevel="1" x14ac:dyDescent="0.4">
      <c r="A388" s="76" t="s">
        <v>272</v>
      </c>
      <c r="B388" s="74"/>
      <c r="C388" s="82" t="s">
        <v>175</v>
      </c>
      <c r="D388" s="74"/>
      <c r="E388" s="81"/>
      <c r="F388" s="72">
        <v>1173</v>
      </c>
      <c r="G388" s="72">
        <v>7517</v>
      </c>
    </row>
    <row r="389" spans="1:7" ht="25.5" hidden="1" customHeight="1" outlineLevel="2" x14ac:dyDescent="0.4">
      <c r="A389" s="76" t="s">
        <v>271</v>
      </c>
      <c r="B389" s="74" t="s">
        <v>241</v>
      </c>
      <c r="C389" s="75" t="s">
        <v>79</v>
      </c>
      <c r="D389" s="74" t="s">
        <v>80</v>
      </c>
      <c r="E389" s="86">
        <v>0.28195199999999998</v>
      </c>
      <c r="F389" s="72">
        <v>26640</v>
      </c>
      <c r="G389" s="72">
        <v>7511</v>
      </c>
    </row>
    <row r="390" spans="1:7" ht="14.25" hidden="1" customHeight="1" outlineLevel="2" x14ac:dyDescent="0.4">
      <c r="A390" s="76" t="s">
        <v>270</v>
      </c>
      <c r="B390" s="74" t="s">
        <v>239</v>
      </c>
      <c r="C390" s="75" t="s">
        <v>91</v>
      </c>
      <c r="D390" s="74" t="s">
        <v>80</v>
      </c>
      <c r="E390" s="86">
        <v>2.2428E-2</v>
      </c>
      <c r="F390" s="87">
        <v>146</v>
      </c>
      <c r="G390" s="87">
        <v>3</v>
      </c>
    </row>
    <row r="391" spans="1:7" ht="5.85" customHeight="1" collapsed="1" x14ac:dyDescent="0.4">
      <c r="A391" s="60"/>
      <c r="B391" s="59"/>
      <c r="C391" s="59"/>
      <c r="D391" s="59"/>
      <c r="E391" s="59"/>
      <c r="F391" s="59"/>
      <c r="G391" s="58"/>
    </row>
    <row r="392" spans="1:7" ht="37.5" customHeight="1" x14ac:dyDescent="0.4">
      <c r="A392" s="66">
        <v>39</v>
      </c>
      <c r="B392" s="64" t="s">
        <v>269</v>
      </c>
      <c r="C392" s="65" t="s">
        <v>268</v>
      </c>
      <c r="D392" s="64" t="s">
        <v>231</v>
      </c>
      <c r="E392" s="96">
        <v>6.4080000000000004</v>
      </c>
      <c r="F392" s="61">
        <v>2259</v>
      </c>
      <c r="G392" s="61">
        <v>14476</v>
      </c>
    </row>
    <row r="393" spans="1:7" x14ac:dyDescent="0.4">
      <c r="A393" s="85"/>
      <c r="B393" s="84" t="s">
        <v>192</v>
      </c>
      <c r="C393" s="244"/>
      <c r="D393" s="245"/>
      <c r="E393" s="245"/>
      <c r="F393" s="245"/>
      <c r="G393" s="246"/>
    </row>
    <row r="394" spans="1:7" ht="14.25" hidden="1" customHeight="1" outlineLevel="1" x14ac:dyDescent="0.4">
      <c r="A394" s="76"/>
      <c r="B394" s="74"/>
      <c r="C394" s="83" t="s">
        <v>162</v>
      </c>
      <c r="D394" s="79"/>
      <c r="E394" s="78"/>
      <c r="F394" s="78"/>
      <c r="G394" s="78"/>
    </row>
    <row r="395" spans="1:7" ht="14.25" hidden="1" customHeight="1" outlineLevel="1" x14ac:dyDescent="0.4">
      <c r="A395" s="76" t="s">
        <v>267</v>
      </c>
      <c r="B395" s="74"/>
      <c r="C395" s="82" t="s">
        <v>160</v>
      </c>
      <c r="D395" s="74"/>
      <c r="E395" s="81"/>
      <c r="F395" s="72">
        <v>1867</v>
      </c>
      <c r="G395" s="72">
        <v>11964</v>
      </c>
    </row>
    <row r="396" spans="1:7" ht="14.25" hidden="1" customHeight="1" outlineLevel="1" x14ac:dyDescent="0.4">
      <c r="A396" s="76"/>
      <c r="B396" s="74"/>
      <c r="C396" s="80" t="s">
        <v>159</v>
      </c>
      <c r="D396" s="79"/>
      <c r="E396" s="78"/>
      <c r="F396" s="89">
        <v>977</v>
      </c>
      <c r="G396" s="77">
        <v>6261</v>
      </c>
    </row>
    <row r="397" spans="1:7" ht="25.5" hidden="1" customHeight="1" outlineLevel="2" x14ac:dyDescent="0.4">
      <c r="A397" s="76" t="s">
        <v>266</v>
      </c>
      <c r="B397" s="74" t="s">
        <v>265</v>
      </c>
      <c r="C397" s="75" t="s">
        <v>264</v>
      </c>
      <c r="D397" s="74" t="s">
        <v>155</v>
      </c>
      <c r="E397" s="73">
        <v>2.1178952999999998</v>
      </c>
      <c r="F397" s="72">
        <v>5650</v>
      </c>
      <c r="G397" s="72">
        <v>11966</v>
      </c>
    </row>
    <row r="398" spans="1:7" ht="14.25" hidden="1" customHeight="1" outlineLevel="1" x14ac:dyDescent="0.4">
      <c r="A398" s="76" t="s">
        <v>263</v>
      </c>
      <c r="B398" s="74"/>
      <c r="C398" s="82" t="s">
        <v>186</v>
      </c>
      <c r="D398" s="74"/>
      <c r="E398" s="81"/>
      <c r="F398" s="87">
        <v>14</v>
      </c>
      <c r="G398" s="87">
        <v>90</v>
      </c>
    </row>
    <row r="399" spans="1:7" ht="14.25" hidden="1" customHeight="1" outlineLevel="1" x14ac:dyDescent="0.4">
      <c r="A399" s="76"/>
      <c r="B399" s="74"/>
      <c r="C399" s="80" t="s">
        <v>185</v>
      </c>
      <c r="D399" s="79"/>
      <c r="E399" s="78"/>
      <c r="F399" s="89">
        <v>3</v>
      </c>
      <c r="G399" s="89">
        <v>19</v>
      </c>
    </row>
    <row r="400" spans="1:7" ht="14.25" hidden="1" customHeight="1" outlineLevel="2" x14ac:dyDescent="0.4">
      <c r="A400" s="76" t="s">
        <v>262</v>
      </c>
      <c r="B400" s="74" t="s">
        <v>183</v>
      </c>
      <c r="C400" s="75" t="s">
        <v>182</v>
      </c>
      <c r="D400" s="74" t="s">
        <v>178</v>
      </c>
      <c r="E400" s="73">
        <v>3.3961999999999998E-3</v>
      </c>
      <c r="F400" s="72">
        <v>6757</v>
      </c>
      <c r="G400" s="87">
        <v>23</v>
      </c>
    </row>
    <row r="401" spans="1:7" ht="14.25" hidden="1" customHeight="1" outlineLevel="2" x14ac:dyDescent="0.4">
      <c r="A401" s="76"/>
      <c r="B401" s="74"/>
      <c r="C401" s="91" t="s">
        <v>177</v>
      </c>
      <c r="D401" s="79" t="s">
        <v>155</v>
      </c>
      <c r="E401" s="90">
        <v>3.3961999999999998E-3</v>
      </c>
      <c r="F401" s="77">
        <v>2693</v>
      </c>
      <c r="G401" s="89">
        <v>9</v>
      </c>
    </row>
    <row r="402" spans="1:7" ht="25.5" hidden="1" customHeight="1" outlineLevel="2" x14ac:dyDescent="0.4">
      <c r="A402" s="76" t="s">
        <v>261</v>
      </c>
      <c r="B402" s="74" t="s">
        <v>223</v>
      </c>
      <c r="C402" s="75" t="s">
        <v>222</v>
      </c>
      <c r="D402" s="74" t="s">
        <v>178</v>
      </c>
      <c r="E402" s="73">
        <v>2.0376999999999999E-3</v>
      </c>
      <c r="F402" s="72">
        <v>14210</v>
      </c>
      <c r="G402" s="87">
        <v>29</v>
      </c>
    </row>
    <row r="403" spans="1:7" ht="14.25" hidden="1" customHeight="1" outlineLevel="2" x14ac:dyDescent="0.4">
      <c r="A403" s="76"/>
      <c r="B403" s="74"/>
      <c r="C403" s="91" t="s">
        <v>177</v>
      </c>
      <c r="D403" s="79" t="s">
        <v>155</v>
      </c>
      <c r="E403" s="90">
        <v>2.0376999999999999E-3</v>
      </c>
      <c r="F403" s="77">
        <v>4595</v>
      </c>
      <c r="G403" s="89">
        <v>9</v>
      </c>
    </row>
    <row r="404" spans="1:7" ht="14.25" hidden="1" customHeight="1" outlineLevel="2" x14ac:dyDescent="0.4">
      <c r="A404" s="76" t="s">
        <v>260</v>
      </c>
      <c r="B404" s="74" t="s">
        <v>180</v>
      </c>
      <c r="C404" s="75" t="s">
        <v>179</v>
      </c>
      <c r="D404" s="74" t="s">
        <v>178</v>
      </c>
      <c r="E404" s="73">
        <v>2.0376999999999999E-3</v>
      </c>
      <c r="F404" s="72">
        <v>9175</v>
      </c>
      <c r="G404" s="87">
        <v>19</v>
      </c>
    </row>
    <row r="405" spans="1:7" ht="14.25" hidden="1" customHeight="1" outlineLevel="2" x14ac:dyDescent="0.4">
      <c r="A405" s="76"/>
      <c r="B405" s="74"/>
      <c r="C405" s="91" t="s">
        <v>177</v>
      </c>
      <c r="D405" s="79" t="s">
        <v>155</v>
      </c>
      <c r="E405" s="90">
        <v>2.0376999999999999E-3</v>
      </c>
      <c r="F405" s="77">
        <v>3217</v>
      </c>
      <c r="G405" s="89">
        <v>7</v>
      </c>
    </row>
    <row r="406" spans="1:7" ht="14.25" hidden="1" customHeight="1" outlineLevel="2" x14ac:dyDescent="0.4">
      <c r="A406" s="76" t="s">
        <v>259</v>
      </c>
      <c r="B406" s="74" t="s">
        <v>219</v>
      </c>
      <c r="C406" s="75" t="s">
        <v>218</v>
      </c>
      <c r="D406" s="74" t="s">
        <v>178</v>
      </c>
      <c r="E406" s="73">
        <v>6.2490799999999999E-2</v>
      </c>
      <c r="F406" s="87">
        <v>173</v>
      </c>
      <c r="G406" s="87">
        <v>11</v>
      </c>
    </row>
    <row r="407" spans="1:7" ht="14.25" hidden="1" customHeight="1" outlineLevel="1" x14ac:dyDescent="0.4">
      <c r="A407" s="76" t="s">
        <v>258</v>
      </c>
      <c r="B407" s="74"/>
      <c r="C407" s="82" t="s">
        <v>175</v>
      </c>
      <c r="D407" s="74"/>
      <c r="E407" s="81"/>
      <c r="F407" s="87">
        <v>378</v>
      </c>
      <c r="G407" s="72">
        <v>2422</v>
      </c>
    </row>
    <row r="408" spans="1:7" ht="14.25" hidden="1" customHeight="1" outlineLevel="2" x14ac:dyDescent="0.4">
      <c r="A408" s="76" t="s">
        <v>257</v>
      </c>
      <c r="B408" s="74" t="s">
        <v>215</v>
      </c>
      <c r="C408" s="75" t="s">
        <v>118</v>
      </c>
      <c r="D408" s="74" t="s">
        <v>90</v>
      </c>
      <c r="E408" s="88">
        <v>0.16020000000000001</v>
      </c>
      <c r="F408" s="87">
        <v>398</v>
      </c>
      <c r="G408" s="87">
        <v>64</v>
      </c>
    </row>
    <row r="409" spans="1:7" ht="25.5" hidden="1" customHeight="1" outlineLevel="2" x14ac:dyDescent="0.4">
      <c r="A409" s="76" t="s">
        <v>256</v>
      </c>
      <c r="B409" s="74" t="s">
        <v>213</v>
      </c>
      <c r="C409" s="75" t="s">
        <v>89</v>
      </c>
      <c r="D409" s="74" t="s">
        <v>90</v>
      </c>
      <c r="E409" s="86">
        <v>26.420183999999999</v>
      </c>
      <c r="F409" s="87">
        <v>84</v>
      </c>
      <c r="G409" s="72">
        <v>2219</v>
      </c>
    </row>
    <row r="410" spans="1:7" ht="14.25" hidden="1" customHeight="1" outlineLevel="2" x14ac:dyDescent="0.4">
      <c r="A410" s="76" t="s">
        <v>255</v>
      </c>
      <c r="B410" s="74" t="s">
        <v>211</v>
      </c>
      <c r="C410" s="75" t="s">
        <v>97</v>
      </c>
      <c r="D410" s="74" t="s">
        <v>80</v>
      </c>
      <c r="E410" s="73">
        <v>7.6896000000000004E-3</v>
      </c>
      <c r="F410" s="87">
        <v>194</v>
      </c>
      <c r="G410" s="87">
        <v>1</v>
      </c>
    </row>
    <row r="411" spans="1:7" ht="37.5" hidden="1" customHeight="1" outlineLevel="2" x14ac:dyDescent="0.4">
      <c r="A411" s="76" t="s">
        <v>254</v>
      </c>
      <c r="B411" s="74" t="s">
        <v>209</v>
      </c>
      <c r="C411" s="75" t="s">
        <v>107</v>
      </c>
      <c r="D411" s="74" t="s">
        <v>90</v>
      </c>
      <c r="E411" s="86">
        <v>0.74973599999999996</v>
      </c>
      <c r="F411" s="87">
        <v>187</v>
      </c>
      <c r="G411" s="87">
        <v>140</v>
      </c>
    </row>
    <row r="412" spans="1:7" ht="5.85" customHeight="1" collapsed="1" x14ac:dyDescent="0.4">
      <c r="A412" s="60"/>
      <c r="B412" s="59"/>
      <c r="C412" s="59"/>
      <c r="D412" s="59"/>
      <c r="E412" s="59"/>
      <c r="F412" s="59"/>
      <c r="G412" s="58"/>
    </row>
    <row r="413" spans="1:7" ht="37.5" customHeight="1" x14ac:dyDescent="0.4">
      <c r="A413" s="66">
        <v>40</v>
      </c>
      <c r="B413" s="64" t="s">
        <v>253</v>
      </c>
      <c r="C413" s="65" t="s">
        <v>252</v>
      </c>
      <c r="D413" s="64" t="s">
        <v>83</v>
      </c>
      <c r="E413" s="96">
        <v>0.71199999999999997</v>
      </c>
      <c r="F413" s="61">
        <v>22173</v>
      </c>
      <c r="G413" s="61">
        <v>15787</v>
      </c>
    </row>
    <row r="414" spans="1:7" x14ac:dyDescent="0.4">
      <c r="A414" s="85"/>
      <c r="B414" s="84" t="s">
        <v>163</v>
      </c>
      <c r="C414" s="244"/>
      <c r="D414" s="245"/>
      <c r="E414" s="245"/>
      <c r="F414" s="245"/>
      <c r="G414" s="246"/>
    </row>
    <row r="415" spans="1:7" ht="14.25" hidden="1" customHeight="1" outlineLevel="1" x14ac:dyDescent="0.4">
      <c r="A415" s="76"/>
      <c r="B415" s="74"/>
      <c r="C415" s="83" t="s">
        <v>162</v>
      </c>
      <c r="D415" s="79"/>
      <c r="E415" s="78"/>
      <c r="F415" s="78"/>
      <c r="G415" s="78"/>
    </row>
    <row r="416" spans="1:7" ht="14.25" hidden="1" customHeight="1" outlineLevel="1" x14ac:dyDescent="0.4">
      <c r="A416" s="76" t="s">
        <v>251</v>
      </c>
      <c r="B416" s="74"/>
      <c r="C416" s="82" t="s">
        <v>160</v>
      </c>
      <c r="D416" s="74"/>
      <c r="E416" s="81"/>
      <c r="F416" s="72">
        <v>20999</v>
      </c>
      <c r="G416" s="72">
        <v>14951</v>
      </c>
    </row>
    <row r="417" spans="1:7" ht="14.25" hidden="1" customHeight="1" outlineLevel="1" x14ac:dyDescent="0.4">
      <c r="A417" s="76"/>
      <c r="B417" s="74"/>
      <c r="C417" s="80" t="s">
        <v>159</v>
      </c>
      <c r="D417" s="79"/>
      <c r="E417" s="78"/>
      <c r="F417" s="77">
        <v>10794</v>
      </c>
      <c r="G417" s="77">
        <v>7685</v>
      </c>
    </row>
    <row r="418" spans="1:7" ht="25.5" hidden="1" customHeight="1" outlineLevel="2" x14ac:dyDescent="0.4">
      <c r="A418" s="76" t="s">
        <v>250</v>
      </c>
      <c r="B418" s="74" t="s">
        <v>249</v>
      </c>
      <c r="C418" s="75" t="s">
        <v>248</v>
      </c>
      <c r="D418" s="74" t="s">
        <v>155</v>
      </c>
      <c r="E418" s="73">
        <v>2.5098427000000001</v>
      </c>
      <c r="F418" s="72">
        <v>5957</v>
      </c>
      <c r="G418" s="72">
        <v>14951</v>
      </c>
    </row>
    <row r="419" spans="1:7" ht="14.25" hidden="1" customHeight="1" outlineLevel="1" x14ac:dyDescent="0.4">
      <c r="A419" s="76" t="s">
        <v>247</v>
      </c>
      <c r="B419" s="74"/>
      <c r="C419" s="82" t="s">
        <v>186</v>
      </c>
      <c r="D419" s="74"/>
      <c r="E419" s="81"/>
      <c r="F419" s="87">
        <v>1</v>
      </c>
      <c r="G419" s="87">
        <v>1</v>
      </c>
    </row>
    <row r="420" spans="1:7" ht="14.25" hidden="1" customHeight="1" outlineLevel="2" x14ac:dyDescent="0.4">
      <c r="A420" s="76" t="s">
        <v>246</v>
      </c>
      <c r="B420" s="74" t="s">
        <v>245</v>
      </c>
      <c r="C420" s="75" t="s">
        <v>244</v>
      </c>
      <c r="D420" s="74" t="s">
        <v>178</v>
      </c>
      <c r="E420" s="73">
        <v>1.05547E-2</v>
      </c>
      <c r="F420" s="87">
        <v>38</v>
      </c>
      <c r="G420" s="81"/>
    </row>
    <row r="421" spans="1:7" ht="14.25" hidden="1" customHeight="1" outlineLevel="1" x14ac:dyDescent="0.4">
      <c r="A421" s="76" t="s">
        <v>243</v>
      </c>
      <c r="B421" s="74"/>
      <c r="C421" s="82" t="s">
        <v>175</v>
      </c>
      <c r="D421" s="74"/>
      <c r="E421" s="81"/>
      <c r="F421" s="72">
        <v>1173</v>
      </c>
      <c r="G421" s="87">
        <v>835</v>
      </c>
    </row>
    <row r="422" spans="1:7" ht="25.5" hidden="1" customHeight="1" outlineLevel="2" x14ac:dyDescent="0.4">
      <c r="A422" s="76" t="s">
        <v>242</v>
      </c>
      <c r="B422" s="74" t="s">
        <v>241</v>
      </c>
      <c r="C422" s="75" t="s">
        <v>79</v>
      </c>
      <c r="D422" s="74" t="s">
        <v>80</v>
      </c>
      <c r="E422" s="86">
        <v>3.1328000000000002E-2</v>
      </c>
      <c r="F422" s="72">
        <v>26640</v>
      </c>
      <c r="G422" s="87">
        <v>835</v>
      </c>
    </row>
    <row r="423" spans="1:7" ht="14.25" hidden="1" customHeight="1" outlineLevel="2" x14ac:dyDescent="0.4">
      <c r="A423" s="76" t="s">
        <v>240</v>
      </c>
      <c r="B423" s="74" t="s">
        <v>239</v>
      </c>
      <c r="C423" s="75" t="s">
        <v>91</v>
      </c>
      <c r="D423" s="74" t="s">
        <v>80</v>
      </c>
      <c r="E423" s="86">
        <v>2.4919999999999999E-3</v>
      </c>
      <c r="F423" s="87">
        <v>146</v>
      </c>
      <c r="G423" s="81"/>
    </row>
    <row r="424" spans="1:7" ht="5.85" customHeight="1" collapsed="1" x14ac:dyDescent="0.4">
      <c r="A424" s="60"/>
      <c r="B424" s="59"/>
      <c r="C424" s="59"/>
      <c r="D424" s="59"/>
      <c r="E424" s="59"/>
      <c r="F424" s="59"/>
      <c r="G424" s="58"/>
    </row>
    <row r="425" spans="1:7" ht="14.25" customHeight="1" x14ac:dyDescent="0.4">
      <c r="A425" s="70"/>
      <c r="B425" s="69"/>
      <c r="C425" s="242" t="s">
        <v>238</v>
      </c>
      <c r="D425" s="243"/>
      <c r="E425" s="243"/>
      <c r="F425" s="68"/>
      <c r="G425" s="67"/>
    </row>
    <row r="426" spans="1:7" ht="42" customHeight="1" x14ac:dyDescent="0.4">
      <c r="A426" s="66">
        <v>41</v>
      </c>
      <c r="B426" s="64" t="s">
        <v>237</v>
      </c>
      <c r="C426" s="65" t="s">
        <v>236</v>
      </c>
      <c r="D426" s="64" t="s">
        <v>83</v>
      </c>
      <c r="E426" s="71">
        <v>37.799999999999997</v>
      </c>
      <c r="F426" s="61">
        <v>1004</v>
      </c>
      <c r="G426" s="61">
        <v>37951</v>
      </c>
    </row>
    <row r="427" spans="1:7" x14ac:dyDescent="0.4">
      <c r="A427" s="85"/>
      <c r="B427" s="84" t="s">
        <v>163</v>
      </c>
      <c r="C427" s="244"/>
      <c r="D427" s="245"/>
      <c r="E427" s="245"/>
      <c r="F427" s="245"/>
      <c r="G427" s="246"/>
    </row>
    <row r="428" spans="1:7" ht="14.25" hidden="1" customHeight="1" outlineLevel="1" x14ac:dyDescent="0.4">
      <c r="A428" s="76"/>
      <c r="B428" s="74"/>
      <c r="C428" s="83" t="s">
        <v>162</v>
      </c>
      <c r="D428" s="79"/>
      <c r="E428" s="78"/>
      <c r="F428" s="78"/>
      <c r="G428" s="78"/>
    </row>
    <row r="429" spans="1:7" ht="14.25" hidden="1" customHeight="1" outlineLevel="1" x14ac:dyDescent="0.4">
      <c r="A429" s="76" t="s">
        <v>235</v>
      </c>
      <c r="B429" s="74"/>
      <c r="C429" s="82" t="s">
        <v>160</v>
      </c>
      <c r="D429" s="74"/>
      <c r="E429" s="81"/>
      <c r="F429" s="72">
        <v>1004</v>
      </c>
      <c r="G429" s="72">
        <v>37951</v>
      </c>
    </row>
    <row r="430" spans="1:7" ht="14.25" hidden="1" customHeight="1" outlineLevel="1" x14ac:dyDescent="0.4">
      <c r="A430" s="76"/>
      <c r="B430" s="74"/>
      <c r="C430" s="80" t="s">
        <v>159</v>
      </c>
      <c r="D430" s="79"/>
      <c r="E430" s="78"/>
      <c r="F430" s="89">
        <v>516</v>
      </c>
      <c r="G430" s="77">
        <v>19505</v>
      </c>
    </row>
    <row r="431" spans="1:7" ht="25.5" hidden="1" customHeight="1" outlineLevel="2" x14ac:dyDescent="0.4">
      <c r="A431" s="76" t="s">
        <v>234</v>
      </c>
      <c r="B431" s="74" t="s">
        <v>157</v>
      </c>
      <c r="C431" s="75" t="s">
        <v>156</v>
      </c>
      <c r="D431" s="74" t="s">
        <v>155</v>
      </c>
      <c r="E431" s="92">
        <v>8.6524199999999993</v>
      </c>
      <c r="F431" s="72">
        <v>4385</v>
      </c>
      <c r="G431" s="72">
        <v>37941</v>
      </c>
    </row>
    <row r="432" spans="1:7" ht="5.85" customHeight="1" collapsed="1" x14ac:dyDescent="0.4">
      <c r="A432" s="60"/>
      <c r="B432" s="59"/>
      <c r="C432" s="59"/>
      <c r="D432" s="59"/>
      <c r="E432" s="59"/>
      <c r="F432" s="59"/>
      <c r="G432" s="58"/>
    </row>
    <row r="433" spans="1:7" ht="27.75" customHeight="1" x14ac:dyDescent="0.4">
      <c r="A433" s="66">
        <v>42</v>
      </c>
      <c r="B433" s="64" t="s">
        <v>233</v>
      </c>
      <c r="C433" s="65" t="s">
        <v>232</v>
      </c>
      <c r="D433" s="64" t="s">
        <v>231</v>
      </c>
      <c r="E433" s="71">
        <v>37.799999999999997</v>
      </c>
      <c r="F433" s="61">
        <v>2862</v>
      </c>
      <c r="G433" s="61">
        <v>108183</v>
      </c>
    </row>
    <row r="434" spans="1:7" x14ac:dyDescent="0.4">
      <c r="A434" s="85"/>
      <c r="B434" s="84" t="s">
        <v>192</v>
      </c>
      <c r="C434" s="244"/>
      <c r="D434" s="245"/>
      <c r="E434" s="245"/>
      <c r="F434" s="245"/>
      <c r="G434" s="246"/>
    </row>
    <row r="435" spans="1:7" ht="14.25" hidden="1" customHeight="1" outlineLevel="1" x14ac:dyDescent="0.4">
      <c r="A435" s="76"/>
      <c r="B435" s="74"/>
      <c r="C435" s="83" t="s">
        <v>162</v>
      </c>
      <c r="D435" s="79"/>
      <c r="E435" s="78"/>
      <c r="F435" s="78"/>
      <c r="G435" s="78"/>
    </row>
    <row r="436" spans="1:7" ht="14.25" hidden="1" customHeight="1" outlineLevel="1" x14ac:dyDescent="0.4">
      <c r="A436" s="76" t="s">
        <v>230</v>
      </c>
      <c r="B436" s="74"/>
      <c r="C436" s="82" t="s">
        <v>160</v>
      </c>
      <c r="D436" s="74"/>
      <c r="E436" s="81"/>
      <c r="F436" s="72">
        <v>2585</v>
      </c>
      <c r="G436" s="72">
        <v>97713</v>
      </c>
    </row>
    <row r="437" spans="1:7" ht="14.25" hidden="1" customHeight="1" outlineLevel="1" x14ac:dyDescent="0.4">
      <c r="A437" s="76"/>
      <c r="B437" s="74"/>
      <c r="C437" s="80" t="s">
        <v>159</v>
      </c>
      <c r="D437" s="79"/>
      <c r="E437" s="78"/>
      <c r="F437" s="77">
        <v>1353</v>
      </c>
      <c r="G437" s="77">
        <v>51143</v>
      </c>
    </row>
    <row r="438" spans="1:7" ht="25.5" hidden="1" customHeight="1" outlineLevel="2" x14ac:dyDescent="0.4">
      <c r="A438" s="76" t="s">
        <v>229</v>
      </c>
      <c r="B438" s="74" t="s">
        <v>228</v>
      </c>
      <c r="C438" s="75" t="s">
        <v>227</v>
      </c>
      <c r="D438" s="74" t="s">
        <v>155</v>
      </c>
      <c r="E438" s="73">
        <v>16.992838800000001</v>
      </c>
      <c r="F438" s="72">
        <v>5750</v>
      </c>
      <c r="G438" s="72">
        <v>97709</v>
      </c>
    </row>
    <row r="439" spans="1:7" ht="14.25" hidden="1" customHeight="1" outlineLevel="1" x14ac:dyDescent="0.4">
      <c r="A439" s="76" t="s">
        <v>226</v>
      </c>
      <c r="B439" s="74"/>
      <c r="C439" s="82" t="s">
        <v>186</v>
      </c>
      <c r="D439" s="74"/>
      <c r="E439" s="81"/>
      <c r="F439" s="87">
        <v>14</v>
      </c>
      <c r="G439" s="87">
        <v>529</v>
      </c>
    </row>
    <row r="440" spans="1:7" ht="14.25" hidden="1" customHeight="1" outlineLevel="1" x14ac:dyDescent="0.4">
      <c r="A440" s="76"/>
      <c r="B440" s="74"/>
      <c r="C440" s="80" t="s">
        <v>185</v>
      </c>
      <c r="D440" s="79"/>
      <c r="E440" s="78"/>
      <c r="F440" s="89">
        <v>3</v>
      </c>
      <c r="G440" s="89">
        <v>113</v>
      </c>
    </row>
    <row r="441" spans="1:7" ht="14.25" hidden="1" customHeight="1" outlineLevel="2" x14ac:dyDescent="0.4">
      <c r="A441" s="76" t="s">
        <v>225</v>
      </c>
      <c r="B441" s="74" t="s">
        <v>183</v>
      </c>
      <c r="C441" s="75" t="s">
        <v>182</v>
      </c>
      <c r="D441" s="74" t="s">
        <v>178</v>
      </c>
      <c r="E441" s="86">
        <v>2.0034E-2</v>
      </c>
      <c r="F441" s="72">
        <v>6757</v>
      </c>
      <c r="G441" s="87">
        <v>135</v>
      </c>
    </row>
    <row r="442" spans="1:7" ht="14.25" hidden="1" customHeight="1" outlineLevel="2" x14ac:dyDescent="0.4">
      <c r="A442" s="76"/>
      <c r="B442" s="74"/>
      <c r="C442" s="91" t="s">
        <v>177</v>
      </c>
      <c r="D442" s="79" t="s">
        <v>155</v>
      </c>
      <c r="E442" s="95">
        <v>2.0034E-2</v>
      </c>
      <c r="F442" s="77">
        <v>2693</v>
      </c>
      <c r="G442" s="89">
        <v>54</v>
      </c>
    </row>
    <row r="443" spans="1:7" ht="25.5" hidden="1" customHeight="1" outlineLevel="2" x14ac:dyDescent="0.4">
      <c r="A443" s="76" t="s">
        <v>224</v>
      </c>
      <c r="B443" s="74" t="s">
        <v>223</v>
      </c>
      <c r="C443" s="75" t="s">
        <v>222</v>
      </c>
      <c r="D443" s="74" t="s">
        <v>178</v>
      </c>
      <c r="E443" s="73">
        <v>1.2020400000000001E-2</v>
      </c>
      <c r="F443" s="72">
        <v>14210</v>
      </c>
      <c r="G443" s="87">
        <v>171</v>
      </c>
    </row>
    <row r="444" spans="1:7" ht="14.25" hidden="1" customHeight="1" outlineLevel="2" x14ac:dyDescent="0.4">
      <c r="A444" s="76"/>
      <c r="B444" s="74"/>
      <c r="C444" s="91" t="s">
        <v>177</v>
      </c>
      <c r="D444" s="79" t="s">
        <v>155</v>
      </c>
      <c r="E444" s="90">
        <v>1.2020400000000001E-2</v>
      </c>
      <c r="F444" s="77">
        <v>4595</v>
      </c>
      <c r="G444" s="89">
        <v>55</v>
      </c>
    </row>
    <row r="445" spans="1:7" ht="14.25" hidden="1" customHeight="1" outlineLevel="2" x14ac:dyDescent="0.4">
      <c r="A445" s="76" t="s">
        <v>221</v>
      </c>
      <c r="B445" s="74" t="s">
        <v>180</v>
      </c>
      <c r="C445" s="75" t="s">
        <v>179</v>
      </c>
      <c r="D445" s="74" t="s">
        <v>178</v>
      </c>
      <c r="E445" s="73">
        <v>1.2020400000000001E-2</v>
      </c>
      <c r="F445" s="72">
        <v>9175</v>
      </c>
      <c r="G445" s="87">
        <v>110</v>
      </c>
    </row>
    <row r="446" spans="1:7" ht="14.25" hidden="1" customHeight="1" outlineLevel="2" x14ac:dyDescent="0.4">
      <c r="A446" s="76"/>
      <c r="B446" s="74"/>
      <c r="C446" s="91" t="s">
        <v>177</v>
      </c>
      <c r="D446" s="79" t="s">
        <v>155</v>
      </c>
      <c r="E446" s="90">
        <v>1.2020400000000001E-2</v>
      </c>
      <c r="F446" s="77">
        <v>3217</v>
      </c>
      <c r="G446" s="89">
        <v>39</v>
      </c>
    </row>
    <row r="447" spans="1:7" ht="14.25" hidden="1" customHeight="1" outlineLevel="2" x14ac:dyDescent="0.4">
      <c r="A447" s="76" t="s">
        <v>220</v>
      </c>
      <c r="B447" s="74" t="s">
        <v>219</v>
      </c>
      <c r="C447" s="75" t="s">
        <v>218</v>
      </c>
      <c r="D447" s="74" t="s">
        <v>178</v>
      </c>
      <c r="E447" s="73">
        <v>0.3686256</v>
      </c>
      <c r="F447" s="87">
        <v>173</v>
      </c>
      <c r="G447" s="87">
        <v>64</v>
      </c>
    </row>
    <row r="448" spans="1:7" ht="14.25" hidden="1" customHeight="1" outlineLevel="1" x14ac:dyDescent="0.4">
      <c r="A448" s="76" t="s">
        <v>217</v>
      </c>
      <c r="B448" s="74"/>
      <c r="C448" s="82" t="s">
        <v>175</v>
      </c>
      <c r="D448" s="74"/>
      <c r="E448" s="81"/>
      <c r="F448" s="87">
        <v>263</v>
      </c>
      <c r="G448" s="72">
        <v>9941</v>
      </c>
    </row>
    <row r="449" spans="1:7" ht="14.25" hidden="1" customHeight="1" outlineLevel="2" x14ac:dyDescent="0.4">
      <c r="A449" s="76" t="s">
        <v>216</v>
      </c>
      <c r="B449" s="74" t="s">
        <v>215</v>
      </c>
      <c r="C449" s="75" t="s">
        <v>118</v>
      </c>
      <c r="D449" s="74" t="s">
        <v>90</v>
      </c>
      <c r="E449" s="94">
        <v>0.94499999999999995</v>
      </c>
      <c r="F449" s="87">
        <v>398</v>
      </c>
      <c r="G449" s="87">
        <v>376</v>
      </c>
    </row>
    <row r="450" spans="1:7" ht="25.5" hidden="1" customHeight="1" outlineLevel="2" x14ac:dyDescent="0.4">
      <c r="A450" s="76" t="s">
        <v>214</v>
      </c>
      <c r="B450" s="74" t="s">
        <v>213</v>
      </c>
      <c r="C450" s="75" t="s">
        <v>89</v>
      </c>
      <c r="D450" s="74" t="s">
        <v>90</v>
      </c>
      <c r="E450" s="88">
        <v>103.9122</v>
      </c>
      <c r="F450" s="87">
        <v>84</v>
      </c>
      <c r="G450" s="72">
        <v>8729</v>
      </c>
    </row>
    <row r="451" spans="1:7" ht="14.25" hidden="1" customHeight="1" outlineLevel="2" x14ac:dyDescent="0.4">
      <c r="A451" s="76" t="s">
        <v>212</v>
      </c>
      <c r="B451" s="74" t="s">
        <v>211</v>
      </c>
      <c r="C451" s="75" t="s">
        <v>97</v>
      </c>
      <c r="D451" s="74" t="s">
        <v>80</v>
      </c>
      <c r="E451" s="92">
        <v>3.024E-2</v>
      </c>
      <c r="F451" s="87">
        <v>194</v>
      </c>
      <c r="G451" s="87">
        <v>6</v>
      </c>
    </row>
    <row r="452" spans="1:7" ht="37.5" hidden="1" customHeight="1" outlineLevel="2" x14ac:dyDescent="0.4">
      <c r="A452" s="76" t="s">
        <v>210</v>
      </c>
      <c r="B452" s="74" t="s">
        <v>209</v>
      </c>
      <c r="C452" s="75" t="s">
        <v>107</v>
      </c>
      <c r="D452" s="74" t="s">
        <v>90</v>
      </c>
      <c r="E452" s="88">
        <v>4.4226000000000001</v>
      </c>
      <c r="F452" s="87">
        <v>187</v>
      </c>
      <c r="G452" s="87">
        <v>827</v>
      </c>
    </row>
    <row r="453" spans="1:7" ht="5.85" customHeight="1" collapsed="1" x14ac:dyDescent="0.4">
      <c r="A453" s="60"/>
      <c r="B453" s="59"/>
      <c r="C453" s="59"/>
      <c r="D453" s="59"/>
      <c r="E453" s="59"/>
      <c r="F453" s="59"/>
      <c r="G453" s="58"/>
    </row>
    <row r="454" spans="1:7" ht="27.75" customHeight="1" x14ac:dyDescent="0.4">
      <c r="A454" s="66">
        <v>43</v>
      </c>
      <c r="B454" s="64" t="s">
        <v>208</v>
      </c>
      <c r="C454" s="65" t="s">
        <v>207</v>
      </c>
      <c r="D454" s="64" t="s">
        <v>193</v>
      </c>
      <c r="E454" s="71">
        <v>37.799999999999997</v>
      </c>
      <c r="F454" s="61">
        <v>3151</v>
      </c>
      <c r="G454" s="61">
        <v>119109</v>
      </c>
    </row>
    <row r="455" spans="1:7" x14ac:dyDescent="0.4">
      <c r="A455" s="85"/>
      <c r="B455" s="84" t="s">
        <v>192</v>
      </c>
      <c r="C455" s="244"/>
      <c r="D455" s="245"/>
      <c r="E455" s="245"/>
      <c r="F455" s="245"/>
      <c r="G455" s="246"/>
    </row>
    <row r="456" spans="1:7" ht="14.25" hidden="1" customHeight="1" outlineLevel="1" x14ac:dyDescent="0.4">
      <c r="A456" s="76"/>
      <c r="B456" s="74"/>
      <c r="C456" s="83" t="s">
        <v>162</v>
      </c>
      <c r="D456" s="79"/>
      <c r="E456" s="78"/>
      <c r="F456" s="78"/>
      <c r="G456" s="78"/>
    </row>
    <row r="457" spans="1:7" ht="14.25" hidden="1" customHeight="1" outlineLevel="1" x14ac:dyDescent="0.4">
      <c r="A457" s="76" t="s">
        <v>206</v>
      </c>
      <c r="B457" s="74"/>
      <c r="C457" s="82" t="s">
        <v>160</v>
      </c>
      <c r="D457" s="74"/>
      <c r="E457" s="81"/>
      <c r="F457" s="72">
        <v>2882</v>
      </c>
      <c r="G457" s="72">
        <v>108940</v>
      </c>
    </row>
    <row r="458" spans="1:7" ht="14.25" hidden="1" customHeight="1" outlineLevel="1" x14ac:dyDescent="0.4">
      <c r="A458" s="76"/>
      <c r="B458" s="74"/>
      <c r="C458" s="80" t="s">
        <v>159</v>
      </c>
      <c r="D458" s="79"/>
      <c r="E458" s="78"/>
      <c r="F458" s="77">
        <v>1508</v>
      </c>
      <c r="G458" s="77">
        <v>57002</v>
      </c>
    </row>
    <row r="459" spans="1:7" ht="25.5" hidden="1" customHeight="1" outlineLevel="2" x14ac:dyDescent="0.4">
      <c r="A459" s="76" t="s">
        <v>205</v>
      </c>
      <c r="B459" s="74" t="s">
        <v>189</v>
      </c>
      <c r="C459" s="75" t="s">
        <v>188</v>
      </c>
      <c r="D459" s="74" t="s">
        <v>155</v>
      </c>
      <c r="E459" s="92">
        <v>19.633320000000001</v>
      </c>
      <c r="F459" s="72">
        <v>5548</v>
      </c>
      <c r="G459" s="72">
        <v>108926</v>
      </c>
    </row>
    <row r="460" spans="1:7" ht="14.25" hidden="1" customHeight="1" outlineLevel="1" x14ac:dyDescent="0.4">
      <c r="A460" s="76" t="s">
        <v>204</v>
      </c>
      <c r="B460" s="74"/>
      <c r="C460" s="82" t="s">
        <v>186</v>
      </c>
      <c r="D460" s="74"/>
      <c r="E460" s="81"/>
      <c r="F460" s="87">
        <v>17</v>
      </c>
      <c r="G460" s="87">
        <v>643</v>
      </c>
    </row>
    <row r="461" spans="1:7" ht="14.25" hidden="1" customHeight="1" outlineLevel="1" x14ac:dyDescent="0.4">
      <c r="A461" s="76"/>
      <c r="B461" s="74"/>
      <c r="C461" s="80" t="s">
        <v>185</v>
      </c>
      <c r="D461" s="79"/>
      <c r="E461" s="78"/>
      <c r="F461" s="89">
        <v>6</v>
      </c>
      <c r="G461" s="89">
        <v>227</v>
      </c>
    </row>
    <row r="462" spans="1:7" ht="14.25" hidden="1" customHeight="1" outlineLevel="2" x14ac:dyDescent="0.4">
      <c r="A462" s="76" t="s">
        <v>203</v>
      </c>
      <c r="B462" s="74" t="s">
        <v>183</v>
      </c>
      <c r="C462" s="75" t="s">
        <v>182</v>
      </c>
      <c r="D462" s="74" t="s">
        <v>178</v>
      </c>
      <c r="E462" s="73">
        <v>8.0135999999999992E-3</v>
      </c>
      <c r="F462" s="72">
        <v>6757</v>
      </c>
      <c r="G462" s="87">
        <v>54</v>
      </c>
    </row>
    <row r="463" spans="1:7" ht="14.25" hidden="1" customHeight="1" outlineLevel="2" x14ac:dyDescent="0.4">
      <c r="A463" s="76"/>
      <c r="B463" s="74"/>
      <c r="C463" s="91" t="s">
        <v>177</v>
      </c>
      <c r="D463" s="79" t="s">
        <v>155</v>
      </c>
      <c r="E463" s="90">
        <v>8.0135999999999992E-3</v>
      </c>
      <c r="F463" s="77">
        <v>2693</v>
      </c>
      <c r="G463" s="89">
        <v>22</v>
      </c>
    </row>
    <row r="464" spans="1:7" ht="14.25" hidden="1" customHeight="1" outlineLevel="2" x14ac:dyDescent="0.4">
      <c r="A464" s="76" t="s">
        <v>202</v>
      </c>
      <c r="B464" s="74" t="s">
        <v>180</v>
      </c>
      <c r="C464" s="75" t="s">
        <v>179</v>
      </c>
      <c r="D464" s="74" t="s">
        <v>178</v>
      </c>
      <c r="E464" s="73">
        <v>6.4108799999999994E-2</v>
      </c>
      <c r="F464" s="72">
        <v>9175</v>
      </c>
      <c r="G464" s="87">
        <v>588</v>
      </c>
    </row>
    <row r="465" spans="1:7" ht="14.25" hidden="1" customHeight="1" outlineLevel="2" x14ac:dyDescent="0.4">
      <c r="A465" s="76"/>
      <c r="B465" s="74"/>
      <c r="C465" s="91" t="s">
        <v>177</v>
      </c>
      <c r="D465" s="79" t="s">
        <v>155</v>
      </c>
      <c r="E465" s="90">
        <v>6.4108799999999994E-2</v>
      </c>
      <c r="F465" s="77">
        <v>3217</v>
      </c>
      <c r="G465" s="89">
        <v>206</v>
      </c>
    </row>
    <row r="466" spans="1:7" ht="14.25" hidden="1" customHeight="1" outlineLevel="1" x14ac:dyDescent="0.4">
      <c r="A466" s="76" t="s">
        <v>201</v>
      </c>
      <c r="B466" s="74"/>
      <c r="C466" s="82" t="s">
        <v>175</v>
      </c>
      <c r="D466" s="74"/>
      <c r="E466" s="81"/>
      <c r="F466" s="87">
        <v>252</v>
      </c>
      <c r="G466" s="72">
        <v>9526</v>
      </c>
    </row>
    <row r="467" spans="1:7" ht="14.25" hidden="1" customHeight="1" outlineLevel="2" x14ac:dyDescent="0.4">
      <c r="A467" s="76" t="s">
        <v>200</v>
      </c>
      <c r="B467" s="74" t="s">
        <v>173</v>
      </c>
      <c r="C467" s="75" t="s">
        <v>92</v>
      </c>
      <c r="D467" s="74" t="s">
        <v>93</v>
      </c>
      <c r="E467" s="86">
        <v>2.6082000000000001E-2</v>
      </c>
      <c r="F467" s="72">
        <v>218283</v>
      </c>
      <c r="G467" s="72">
        <v>5693</v>
      </c>
    </row>
    <row r="468" spans="1:7" ht="14.25" hidden="1" customHeight="1" outlineLevel="2" x14ac:dyDescent="0.4">
      <c r="A468" s="76" t="s">
        <v>199</v>
      </c>
      <c r="B468" s="74" t="s">
        <v>171</v>
      </c>
      <c r="C468" s="75" t="s">
        <v>95</v>
      </c>
      <c r="D468" s="74" t="s">
        <v>90</v>
      </c>
      <c r="E468" s="93">
        <v>20.79</v>
      </c>
      <c r="F468" s="87">
        <v>116</v>
      </c>
      <c r="G468" s="72">
        <v>2412</v>
      </c>
    </row>
    <row r="469" spans="1:7" ht="14.25" hidden="1" customHeight="1" outlineLevel="2" x14ac:dyDescent="0.4">
      <c r="A469" s="76" t="s">
        <v>198</v>
      </c>
      <c r="B469" s="74" t="s">
        <v>169</v>
      </c>
      <c r="C469" s="75" t="s">
        <v>130</v>
      </c>
      <c r="D469" s="74" t="s">
        <v>90</v>
      </c>
      <c r="E469" s="92">
        <v>0.11718000000000001</v>
      </c>
      <c r="F469" s="72">
        <v>1103</v>
      </c>
      <c r="G469" s="87">
        <v>129</v>
      </c>
    </row>
    <row r="470" spans="1:7" ht="25.5" hidden="1" customHeight="1" outlineLevel="2" x14ac:dyDescent="0.4">
      <c r="A470" s="76" t="s">
        <v>197</v>
      </c>
      <c r="B470" s="74" t="s">
        <v>167</v>
      </c>
      <c r="C470" s="75" t="s">
        <v>132</v>
      </c>
      <c r="D470" s="74" t="s">
        <v>83</v>
      </c>
      <c r="E470" s="92">
        <v>0.31752000000000002</v>
      </c>
      <c r="F470" s="72">
        <v>4057</v>
      </c>
      <c r="G470" s="72">
        <v>1288</v>
      </c>
    </row>
    <row r="471" spans="1:7" ht="5.85" customHeight="1" collapsed="1" x14ac:dyDescent="0.4">
      <c r="A471" s="60"/>
      <c r="B471" s="59"/>
      <c r="C471" s="59"/>
      <c r="D471" s="59"/>
      <c r="E471" s="59"/>
      <c r="F471" s="59"/>
      <c r="G471" s="58"/>
    </row>
    <row r="472" spans="1:7" ht="14.25" customHeight="1" x14ac:dyDescent="0.4">
      <c r="A472" s="70"/>
      <c r="B472" s="69"/>
      <c r="C472" s="242" t="s">
        <v>196</v>
      </c>
      <c r="D472" s="243"/>
      <c r="E472" s="243"/>
      <c r="F472" s="68"/>
      <c r="G472" s="67"/>
    </row>
    <row r="473" spans="1:7" ht="27.75" customHeight="1" x14ac:dyDescent="0.4">
      <c r="A473" s="66">
        <v>44</v>
      </c>
      <c r="B473" s="64" t="s">
        <v>195</v>
      </c>
      <c r="C473" s="65" t="s">
        <v>194</v>
      </c>
      <c r="D473" s="64" t="s">
        <v>193</v>
      </c>
      <c r="E473" s="63">
        <v>54.96</v>
      </c>
      <c r="F473" s="61">
        <v>2544</v>
      </c>
      <c r="G473" s="61">
        <v>139818</v>
      </c>
    </row>
    <row r="474" spans="1:7" x14ac:dyDescent="0.4">
      <c r="A474" s="85"/>
      <c r="B474" s="84" t="s">
        <v>192</v>
      </c>
      <c r="C474" s="244"/>
      <c r="D474" s="245"/>
      <c r="E474" s="245"/>
      <c r="F474" s="245"/>
      <c r="G474" s="246"/>
    </row>
    <row r="475" spans="1:7" ht="14.25" hidden="1" customHeight="1" outlineLevel="1" x14ac:dyDescent="0.4">
      <c r="A475" s="76"/>
      <c r="B475" s="74"/>
      <c r="C475" s="83" t="s">
        <v>162</v>
      </c>
      <c r="D475" s="79"/>
      <c r="E475" s="78"/>
      <c r="F475" s="78"/>
      <c r="G475" s="78"/>
    </row>
    <row r="476" spans="1:7" ht="14.25" hidden="1" customHeight="1" outlineLevel="1" x14ac:dyDescent="0.4">
      <c r="A476" s="76" t="s">
        <v>191</v>
      </c>
      <c r="B476" s="74"/>
      <c r="C476" s="82" t="s">
        <v>160</v>
      </c>
      <c r="D476" s="74"/>
      <c r="E476" s="81"/>
      <c r="F476" s="72">
        <v>2294</v>
      </c>
      <c r="G476" s="72">
        <v>126078</v>
      </c>
    </row>
    <row r="477" spans="1:7" ht="14.25" hidden="1" customHeight="1" outlineLevel="1" x14ac:dyDescent="0.4">
      <c r="A477" s="76"/>
      <c r="B477" s="74"/>
      <c r="C477" s="80" t="s">
        <v>159</v>
      </c>
      <c r="D477" s="79"/>
      <c r="E477" s="78"/>
      <c r="F477" s="77">
        <v>1201</v>
      </c>
      <c r="G477" s="77">
        <v>66007</v>
      </c>
    </row>
    <row r="478" spans="1:7" ht="25.5" hidden="1" customHeight="1" outlineLevel="2" x14ac:dyDescent="0.4">
      <c r="A478" s="76" t="s">
        <v>190</v>
      </c>
      <c r="B478" s="74" t="s">
        <v>189</v>
      </c>
      <c r="C478" s="75" t="s">
        <v>188</v>
      </c>
      <c r="D478" s="74" t="s">
        <v>155</v>
      </c>
      <c r="E478" s="86">
        <v>22.720464</v>
      </c>
      <c r="F478" s="72">
        <v>5548</v>
      </c>
      <c r="G478" s="72">
        <v>126053</v>
      </c>
    </row>
    <row r="479" spans="1:7" ht="14.25" hidden="1" customHeight="1" outlineLevel="1" x14ac:dyDescent="0.4">
      <c r="A479" s="76" t="s">
        <v>187</v>
      </c>
      <c r="B479" s="74"/>
      <c r="C479" s="82" t="s">
        <v>186</v>
      </c>
      <c r="D479" s="74"/>
      <c r="E479" s="81"/>
      <c r="F479" s="87">
        <v>16</v>
      </c>
      <c r="G479" s="87">
        <v>879</v>
      </c>
    </row>
    <row r="480" spans="1:7" ht="14.25" hidden="1" customHeight="1" outlineLevel="1" x14ac:dyDescent="0.4">
      <c r="A480" s="76"/>
      <c r="B480" s="74"/>
      <c r="C480" s="80" t="s">
        <v>185</v>
      </c>
      <c r="D480" s="79"/>
      <c r="E480" s="78"/>
      <c r="F480" s="89">
        <v>6</v>
      </c>
      <c r="G480" s="89">
        <v>330</v>
      </c>
    </row>
    <row r="481" spans="1:7" ht="14.25" hidden="1" customHeight="1" outlineLevel="2" x14ac:dyDescent="0.4">
      <c r="A481" s="76" t="s">
        <v>184</v>
      </c>
      <c r="B481" s="74" t="s">
        <v>183</v>
      </c>
      <c r="C481" s="75" t="s">
        <v>182</v>
      </c>
      <c r="D481" s="74" t="s">
        <v>178</v>
      </c>
      <c r="E481" s="73">
        <v>1.16515E-2</v>
      </c>
      <c r="F481" s="72">
        <v>6757</v>
      </c>
      <c r="G481" s="87">
        <v>79</v>
      </c>
    </row>
    <row r="482" spans="1:7" ht="14.25" hidden="1" customHeight="1" outlineLevel="2" x14ac:dyDescent="0.4">
      <c r="A482" s="76"/>
      <c r="B482" s="74"/>
      <c r="C482" s="91" t="s">
        <v>177</v>
      </c>
      <c r="D482" s="79" t="s">
        <v>155</v>
      </c>
      <c r="E482" s="90">
        <v>1.16515E-2</v>
      </c>
      <c r="F482" s="77">
        <v>2693</v>
      </c>
      <c r="G482" s="89">
        <v>31</v>
      </c>
    </row>
    <row r="483" spans="1:7" ht="14.25" hidden="1" customHeight="1" outlineLevel="2" x14ac:dyDescent="0.4">
      <c r="A483" s="76" t="s">
        <v>181</v>
      </c>
      <c r="B483" s="74" t="s">
        <v>180</v>
      </c>
      <c r="C483" s="75" t="s">
        <v>179</v>
      </c>
      <c r="D483" s="74" t="s">
        <v>178</v>
      </c>
      <c r="E483" s="73">
        <v>8.7386400000000003E-2</v>
      </c>
      <c r="F483" s="72">
        <v>9175</v>
      </c>
      <c r="G483" s="87">
        <v>802</v>
      </c>
    </row>
    <row r="484" spans="1:7" ht="14.25" hidden="1" customHeight="1" outlineLevel="2" x14ac:dyDescent="0.4">
      <c r="A484" s="76"/>
      <c r="B484" s="74"/>
      <c r="C484" s="91" t="s">
        <v>177</v>
      </c>
      <c r="D484" s="79" t="s">
        <v>155</v>
      </c>
      <c r="E484" s="90">
        <v>8.7386400000000003E-2</v>
      </c>
      <c r="F484" s="77">
        <v>3217</v>
      </c>
      <c r="G484" s="89">
        <v>281</v>
      </c>
    </row>
    <row r="485" spans="1:7" ht="14.25" hidden="1" customHeight="1" outlineLevel="1" x14ac:dyDescent="0.4">
      <c r="A485" s="76" t="s">
        <v>176</v>
      </c>
      <c r="B485" s="74"/>
      <c r="C485" s="82" t="s">
        <v>175</v>
      </c>
      <c r="D485" s="74"/>
      <c r="E485" s="81"/>
      <c r="F485" s="87">
        <v>234</v>
      </c>
      <c r="G485" s="72">
        <v>12861</v>
      </c>
    </row>
    <row r="486" spans="1:7" ht="14.25" hidden="1" customHeight="1" outlineLevel="2" x14ac:dyDescent="0.4">
      <c r="A486" s="76" t="s">
        <v>174</v>
      </c>
      <c r="B486" s="74" t="s">
        <v>173</v>
      </c>
      <c r="C486" s="75" t="s">
        <v>92</v>
      </c>
      <c r="D486" s="74" t="s">
        <v>93</v>
      </c>
      <c r="E486" s="73">
        <v>3.4624799999999997E-2</v>
      </c>
      <c r="F486" s="72">
        <v>218283</v>
      </c>
      <c r="G486" s="72">
        <v>7558</v>
      </c>
    </row>
    <row r="487" spans="1:7" ht="14.25" hidden="1" customHeight="1" outlineLevel="2" x14ac:dyDescent="0.4">
      <c r="A487" s="76" t="s">
        <v>172</v>
      </c>
      <c r="B487" s="74" t="s">
        <v>171</v>
      </c>
      <c r="C487" s="75" t="s">
        <v>95</v>
      </c>
      <c r="D487" s="74" t="s">
        <v>90</v>
      </c>
      <c r="E487" s="88">
        <v>28.029599999999999</v>
      </c>
      <c r="F487" s="87">
        <v>116</v>
      </c>
      <c r="G487" s="72">
        <v>3251</v>
      </c>
    </row>
    <row r="488" spans="1:7" ht="14.25" hidden="1" customHeight="1" outlineLevel="2" x14ac:dyDescent="0.4">
      <c r="A488" s="76" t="s">
        <v>170</v>
      </c>
      <c r="B488" s="74" t="s">
        <v>169</v>
      </c>
      <c r="C488" s="75" t="s">
        <v>130</v>
      </c>
      <c r="D488" s="74" t="s">
        <v>90</v>
      </c>
      <c r="E488" s="86">
        <v>0.170376</v>
      </c>
      <c r="F488" s="72">
        <v>1103</v>
      </c>
      <c r="G488" s="87">
        <v>188</v>
      </c>
    </row>
    <row r="489" spans="1:7" ht="25.5" hidden="1" customHeight="1" outlineLevel="2" x14ac:dyDescent="0.4">
      <c r="A489" s="76" t="s">
        <v>168</v>
      </c>
      <c r="B489" s="74" t="s">
        <v>167</v>
      </c>
      <c r="C489" s="75" t="s">
        <v>132</v>
      </c>
      <c r="D489" s="74" t="s">
        <v>83</v>
      </c>
      <c r="E489" s="86">
        <v>0.46166400000000002</v>
      </c>
      <c r="F489" s="72">
        <v>4057</v>
      </c>
      <c r="G489" s="72">
        <v>1873</v>
      </c>
    </row>
    <row r="490" spans="1:7" ht="5.85" customHeight="1" collapsed="1" x14ac:dyDescent="0.4">
      <c r="A490" s="60"/>
      <c r="B490" s="59"/>
      <c r="C490" s="59"/>
      <c r="D490" s="59"/>
      <c r="E490" s="59"/>
      <c r="F490" s="59"/>
      <c r="G490" s="58"/>
    </row>
    <row r="491" spans="1:7" ht="14.25" customHeight="1" x14ac:dyDescent="0.4">
      <c r="A491" s="70"/>
      <c r="B491" s="69"/>
      <c r="C491" s="242" t="s">
        <v>166</v>
      </c>
      <c r="D491" s="243"/>
      <c r="E491" s="243"/>
      <c r="F491" s="68"/>
      <c r="G491" s="67"/>
    </row>
    <row r="492" spans="1:7" ht="27.75" customHeight="1" x14ac:dyDescent="0.4">
      <c r="A492" s="66">
        <v>45</v>
      </c>
      <c r="B492" s="64" t="s">
        <v>165</v>
      </c>
      <c r="C492" s="65" t="s">
        <v>164</v>
      </c>
      <c r="D492" s="64" t="s">
        <v>93</v>
      </c>
      <c r="E492" s="71">
        <v>1.9</v>
      </c>
      <c r="F492" s="61">
        <v>10244</v>
      </c>
      <c r="G492" s="61">
        <v>19464</v>
      </c>
    </row>
    <row r="493" spans="1:7" x14ac:dyDescent="0.4">
      <c r="A493" s="85"/>
      <c r="B493" s="84" t="s">
        <v>163</v>
      </c>
      <c r="C493" s="244"/>
      <c r="D493" s="245"/>
      <c r="E493" s="245"/>
      <c r="F493" s="245"/>
      <c r="G493" s="246"/>
    </row>
    <row r="494" spans="1:7" ht="14.25" hidden="1" customHeight="1" outlineLevel="1" x14ac:dyDescent="0.4">
      <c r="A494" s="76"/>
      <c r="B494" s="74"/>
      <c r="C494" s="83" t="s">
        <v>162</v>
      </c>
      <c r="D494" s="79"/>
      <c r="E494" s="78"/>
      <c r="F494" s="78"/>
      <c r="G494" s="78"/>
    </row>
    <row r="495" spans="1:7" ht="14.25" hidden="1" customHeight="1" outlineLevel="1" x14ac:dyDescent="0.4">
      <c r="A495" s="76" t="s">
        <v>161</v>
      </c>
      <c r="B495" s="74"/>
      <c r="C495" s="82" t="s">
        <v>160</v>
      </c>
      <c r="D495" s="74"/>
      <c r="E495" s="81"/>
      <c r="F495" s="72">
        <v>10244</v>
      </c>
      <c r="G495" s="72">
        <v>19464</v>
      </c>
    </row>
    <row r="496" spans="1:7" ht="14.25" hidden="1" customHeight="1" outlineLevel="1" x14ac:dyDescent="0.4">
      <c r="A496" s="76"/>
      <c r="B496" s="74"/>
      <c r="C496" s="80" t="s">
        <v>159</v>
      </c>
      <c r="D496" s="79"/>
      <c r="E496" s="78"/>
      <c r="F496" s="77">
        <v>5266</v>
      </c>
      <c r="G496" s="77">
        <v>10005</v>
      </c>
    </row>
    <row r="497" spans="1:7" ht="25.5" hidden="1" customHeight="1" outlineLevel="2" x14ac:dyDescent="0.4">
      <c r="A497" s="76" t="s">
        <v>158</v>
      </c>
      <c r="B497" s="74" t="s">
        <v>157</v>
      </c>
      <c r="C497" s="75" t="s">
        <v>156</v>
      </c>
      <c r="D497" s="74" t="s">
        <v>155</v>
      </c>
      <c r="E497" s="73">
        <v>4.4385671999999996</v>
      </c>
      <c r="F497" s="72">
        <v>4385</v>
      </c>
      <c r="G497" s="72">
        <v>19463</v>
      </c>
    </row>
    <row r="498" spans="1:7" ht="5.85" customHeight="1" collapsed="1" x14ac:dyDescent="0.4">
      <c r="A498" s="60"/>
      <c r="B498" s="59"/>
      <c r="C498" s="59"/>
      <c r="D498" s="59"/>
      <c r="E498" s="59"/>
      <c r="F498" s="59"/>
      <c r="G498" s="58"/>
    </row>
    <row r="499" spans="1:7" ht="27.75" customHeight="1" x14ac:dyDescent="0.4">
      <c r="A499" s="66">
        <v>46</v>
      </c>
      <c r="B499" s="64" t="s">
        <v>154</v>
      </c>
      <c r="C499" s="65" t="s">
        <v>153</v>
      </c>
      <c r="D499" s="64" t="s">
        <v>93</v>
      </c>
      <c r="E499" s="71">
        <v>1.9</v>
      </c>
      <c r="F499" s="61">
        <v>1549</v>
      </c>
      <c r="G499" s="61">
        <v>2943</v>
      </c>
    </row>
    <row r="500" spans="1:7" ht="5.85" customHeight="1" x14ac:dyDescent="0.4">
      <c r="A500" s="60"/>
      <c r="B500" s="59"/>
      <c r="C500" s="59"/>
      <c r="D500" s="59"/>
      <c r="E500" s="59"/>
      <c r="F500" s="59"/>
      <c r="G500" s="58"/>
    </row>
    <row r="501" spans="1:7" ht="37.5" customHeight="1" x14ac:dyDescent="0.4">
      <c r="A501" s="66">
        <v>47</v>
      </c>
      <c r="B501" s="64" t="s">
        <v>152</v>
      </c>
      <c r="C501" s="65" t="s">
        <v>151</v>
      </c>
      <c r="D501" s="64" t="s">
        <v>147</v>
      </c>
      <c r="E501" s="71">
        <v>26.6</v>
      </c>
      <c r="F501" s="62">
        <v>60</v>
      </c>
      <c r="G501" s="61">
        <v>1596</v>
      </c>
    </row>
    <row r="502" spans="1:7" ht="5.85" customHeight="1" x14ac:dyDescent="0.4">
      <c r="A502" s="60"/>
      <c r="B502" s="59"/>
      <c r="C502" s="59"/>
      <c r="D502" s="59"/>
      <c r="E502" s="59"/>
      <c r="F502" s="59"/>
      <c r="G502" s="58"/>
    </row>
    <row r="503" spans="1:7" ht="14.25" customHeight="1" x14ac:dyDescent="0.4">
      <c r="A503" s="70"/>
      <c r="B503" s="69"/>
      <c r="C503" s="242" t="s">
        <v>150</v>
      </c>
      <c r="D503" s="243"/>
      <c r="E503" s="243"/>
      <c r="F503" s="68"/>
      <c r="G503" s="67"/>
    </row>
    <row r="504" spans="1:7" ht="37.5" customHeight="1" x14ac:dyDescent="0.4">
      <c r="A504" s="66">
        <v>48</v>
      </c>
      <c r="B504" s="64" t="s">
        <v>149</v>
      </c>
      <c r="C504" s="65" t="s">
        <v>148</v>
      </c>
      <c r="D504" s="64" t="s">
        <v>147</v>
      </c>
      <c r="E504" s="63">
        <v>424.92</v>
      </c>
      <c r="F504" s="62">
        <v>49</v>
      </c>
      <c r="G504" s="61">
        <v>20821</v>
      </c>
    </row>
    <row r="505" spans="1:7" ht="5.85" customHeight="1" x14ac:dyDescent="0.4">
      <c r="A505" s="60"/>
      <c r="B505" s="59"/>
      <c r="C505" s="59"/>
      <c r="D505" s="59"/>
      <c r="E505" s="59"/>
      <c r="F505" s="59"/>
      <c r="G505" s="58"/>
    </row>
    <row r="506" spans="1:7" x14ac:dyDescent="0.4">
      <c r="B506" s="248"/>
      <c r="C506" s="248"/>
      <c r="D506" s="248"/>
      <c r="E506" s="248"/>
      <c r="F506" s="248"/>
      <c r="G506" s="248"/>
    </row>
    <row r="507" spans="1:7" x14ac:dyDescent="0.4">
      <c r="B507" s="248"/>
      <c r="C507" s="248"/>
      <c r="D507" s="248"/>
      <c r="E507" s="248"/>
      <c r="F507" s="248"/>
      <c r="G507" s="248"/>
    </row>
    <row r="508" spans="1:7" ht="14.25" customHeight="1" x14ac:dyDescent="0.4">
      <c r="B508" s="249" t="s">
        <v>146</v>
      </c>
      <c r="C508" s="249"/>
      <c r="D508" s="249"/>
      <c r="E508" s="249"/>
      <c r="F508" s="57"/>
      <c r="G508" s="56"/>
    </row>
    <row r="509" spans="1:7" x14ac:dyDescent="0.4">
      <c r="B509" s="248" t="s">
        <v>144</v>
      </c>
      <c r="C509" s="248"/>
      <c r="D509" s="248"/>
      <c r="E509" s="248"/>
      <c r="F509" s="248"/>
      <c r="G509" s="248"/>
    </row>
    <row r="510" spans="1:7" x14ac:dyDescent="0.4">
      <c r="B510" s="248"/>
      <c r="C510" s="248"/>
      <c r="D510" s="248"/>
      <c r="E510" s="248"/>
      <c r="F510" s="248"/>
      <c r="G510" s="248"/>
    </row>
    <row r="511" spans="1:7" ht="14.25" customHeight="1" x14ac:dyDescent="0.4">
      <c r="B511" s="249" t="s">
        <v>145</v>
      </c>
      <c r="C511" s="249"/>
      <c r="D511" s="249"/>
      <c r="E511" s="249"/>
      <c r="F511" s="57"/>
      <c r="G511" s="56"/>
    </row>
    <row r="512" spans="1:7" x14ac:dyDescent="0.4">
      <c r="B512" s="248" t="s">
        <v>144</v>
      </c>
      <c r="C512" s="248"/>
      <c r="D512" s="248"/>
      <c r="E512" s="248"/>
      <c r="F512" s="248"/>
      <c r="G512" s="248"/>
    </row>
    <row r="513" spans="1:7" x14ac:dyDescent="0.4">
      <c r="B513" s="248"/>
      <c r="C513" s="248"/>
      <c r="D513" s="248"/>
      <c r="E513" s="248"/>
      <c r="F513" s="248"/>
      <c r="G513" s="248"/>
    </row>
    <row r="516" spans="1:7" x14ac:dyDescent="0.4">
      <c r="A516" s="55"/>
    </row>
  </sheetData>
  <mergeCells count="54">
    <mergeCell ref="B512:G512"/>
    <mergeCell ref="B513:G513"/>
    <mergeCell ref="B507:G507"/>
    <mergeCell ref="B508:E508"/>
    <mergeCell ref="B509:G509"/>
    <mergeCell ref="B510:G510"/>
    <mergeCell ref="B511:E511"/>
    <mergeCell ref="C425:E425"/>
    <mergeCell ref="C427:G427"/>
    <mergeCell ref="C434:G434"/>
    <mergeCell ref="C455:G455"/>
    <mergeCell ref="C472:E472"/>
    <mergeCell ref="C474:G474"/>
    <mergeCell ref="C491:E491"/>
    <mergeCell ref="C493:G493"/>
    <mergeCell ref="C503:E503"/>
    <mergeCell ref="B506:G506"/>
    <mergeCell ref="C283:G283"/>
    <mergeCell ref="C298:G298"/>
    <mergeCell ref="C325:E325"/>
    <mergeCell ref="C327:G327"/>
    <mergeCell ref="C341:G341"/>
    <mergeCell ref="C362:G362"/>
    <mergeCell ref="C377:E377"/>
    <mergeCell ref="C379:G379"/>
    <mergeCell ref="C393:G393"/>
    <mergeCell ref="C414:G414"/>
    <mergeCell ref="C281:E281"/>
    <mergeCell ref="C89:G89"/>
    <mergeCell ref="C116:G116"/>
    <mergeCell ref="C139:G139"/>
    <mergeCell ref="C162:G162"/>
    <mergeCell ref="C185:G185"/>
    <mergeCell ref="A18:G18"/>
    <mergeCell ref="C202:G202"/>
    <mergeCell ref="C219:G219"/>
    <mergeCell ref="C242:G242"/>
    <mergeCell ref="C263:G263"/>
    <mergeCell ref="C32:E32"/>
    <mergeCell ref="C34:G34"/>
    <mergeCell ref="C53:G53"/>
    <mergeCell ref="C62:G62"/>
    <mergeCell ref="C71:G71"/>
    <mergeCell ref="A11:G11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</mergeCells>
  <pageMargins left="0.55118110239999996" right="0.31496062990000001" top="0.78740157479999995" bottom="0.55118110239999996" header="0.31496062990000001" footer="0.31496062990000001"/>
  <pageSetup paperSize="9" scale="97" fitToHeight="1000" orientation="landscape" useFirstPageNumber="1" horizontalDpi="300" verticalDpi="300" r:id="rId1"/>
  <headerFooter>
    <oddHeader>&amp;L&amp;"Arial,обычный"&amp;8Программный комплекс АВС (редакция 2026.7)  Э637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FF"/>
    <pageSetUpPr fitToPage="1"/>
  </sheetPr>
  <dimension ref="A3:H69"/>
  <sheetViews>
    <sheetView topLeftCell="A61" zoomScaleNormal="100" workbookViewId="0"/>
  </sheetViews>
  <sheetFormatPr defaultColWidth="9.1171875" defaultRowHeight="12.7" outlineLevelRow="1" x14ac:dyDescent="0.4"/>
  <cols>
    <col min="1" max="1" width="7.29296875" style="54" customWidth="1"/>
    <col min="2" max="2" width="19.1171875" style="54" customWidth="1"/>
    <col min="3" max="3" width="53.29296875" style="54" customWidth="1"/>
    <col min="4" max="4" width="13.87890625" style="54" customWidth="1"/>
    <col min="5" max="5" width="12.41015625" style="54" customWidth="1"/>
    <col min="6" max="7" width="15" style="54" customWidth="1"/>
    <col min="8" max="8" width="10.29296875" style="54" customWidth="1"/>
    <col min="9" max="16384" width="9.1171875" style="54"/>
  </cols>
  <sheetData>
    <row r="3" spans="1:8" ht="14.25" customHeight="1" x14ac:dyDescent="0.45">
      <c r="A3" s="250" t="s">
        <v>661</v>
      </c>
      <c r="B3" s="250"/>
      <c r="C3" s="250"/>
      <c r="D3" s="250"/>
      <c r="E3" s="250"/>
      <c r="F3" s="250"/>
      <c r="G3" s="250"/>
    </row>
    <row r="4" spans="1:8" ht="14.25" customHeight="1" x14ac:dyDescent="0.45">
      <c r="A4" s="250" t="s">
        <v>660</v>
      </c>
      <c r="B4" s="250"/>
      <c r="C4" s="250"/>
      <c r="D4" s="250"/>
      <c r="E4" s="250"/>
      <c r="F4" s="250"/>
      <c r="G4" s="250"/>
    </row>
    <row r="6" spans="1:8" x14ac:dyDescent="0.4">
      <c r="A6" s="247" t="s">
        <v>588</v>
      </c>
      <c r="B6" s="247"/>
      <c r="C6" s="247"/>
      <c r="D6" s="247"/>
      <c r="E6" s="247"/>
      <c r="F6" s="247"/>
      <c r="G6" s="247"/>
    </row>
    <row r="7" spans="1:8" ht="7.5" customHeight="1" x14ac:dyDescent="0.4"/>
    <row r="8" spans="1:8" ht="50.45" customHeight="1" x14ac:dyDescent="0.4">
      <c r="A8" s="114" t="s">
        <v>587</v>
      </c>
      <c r="B8" s="112" t="s">
        <v>586</v>
      </c>
      <c r="C8" s="112" t="s">
        <v>659</v>
      </c>
      <c r="D8" s="112" t="s">
        <v>73</v>
      </c>
      <c r="E8" s="112" t="s">
        <v>584</v>
      </c>
      <c r="F8" s="112" t="s">
        <v>583</v>
      </c>
      <c r="G8" s="112" t="s">
        <v>582</v>
      </c>
    </row>
    <row r="9" spans="1:8" x14ac:dyDescent="0.4">
      <c r="A9" s="110">
        <v>1</v>
      </c>
      <c r="B9" s="110">
        <v>2</v>
      </c>
      <c r="C9" s="110">
        <v>3</v>
      </c>
      <c r="D9" s="110">
        <v>4</v>
      </c>
      <c r="E9" s="110">
        <v>5</v>
      </c>
      <c r="F9" s="110">
        <v>6</v>
      </c>
      <c r="G9" s="110">
        <v>7</v>
      </c>
      <c r="H9" s="109"/>
    </row>
    <row r="10" spans="1:8" x14ac:dyDescent="0.4">
      <c r="A10" s="251" t="s">
        <v>658</v>
      </c>
      <c r="B10" s="251"/>
      <c r="C10" s="251"/>
      <c r="D10" s="251"/>
      <c r="E10" s="251"/>
      <c r="F10" s="251"/>
      <c r="G10" s="251"/>
      <c r="H10" s="131"/>
    </row>
    <row r="11" spans="1:8" ht="49.5" customHeight="1" outlineLevel="1" x14ac:dyDescent="0.4">
      <c r="A11" s="135">
        <v>1</v>
      </c>
      <c r="B11" s="74" t="s">
        <v>657</v>
      </c>
      <c r="C11" s="75" t="s">
        <v>86</v>
      </c>
      <c r="D11" s="74" t="s">
        <v>83</v>
      </c>
      <c r="E11" s="93">
        <v>8.52</v>
      </c>
      <c r="F11" s="72">
        <v>63057</v>
      </c>
      <c r="G11" s="72">
        <v>537246</v>
      </c>
      <c r="H11" s="131"/>
    </row>
    <row r="12" spans="1:8" ht="27.75" customHeight="1" outlineLevel="1" x14ac:dyDescent="0.4">
      <c r="A12" s="135">
        <v>2</v>
      </c>
      <c r="B12" s="74" t="s">
        <v>656</v>
      </c>
      <c r="C12" s="75" t="s">
        <v>82</v>
      </c>
      <c r="D12" s="74" t="s">
        <v>83</v>
      </c>
      <c r="E12" s="101">
        <v>55.3</v>
      </c>
      <c r="F12" s="72">
        <v>6075</v>
      </c>
      <c r="G12" s="72">
        <v>335948</v>
      </c>
      <c r="H12" s="131"/>
    </row>
    <row r="13" spans="1:8" ht="38.25" customHeight="1" outlineLevel="1" x14ac:dyDescent="0.4">
      <c r="A13" s="135">
        <v>3</v>
      </c>
      <c r="B13" s="74" t="s">
        <v>655</v>
      </c>
      <c r="C13" s="75" t="s">
        <v>81</v>
      </c>
      <c r="D13" s="74" t="s">
        <v>80</v>
      </c>
      <c r="E13" s="88">
        <v>0.6804</v>
      </c>
      <c r="F13" s="72">
        <v>88455</v>
      </c>
      <c r="G13" s="72">
        <v>60185</v>
      </c>
      <c r="H13" s="131"/>
    </row>
    <row r="14" spans="1:8" ht="37.5" customHeight="1" outlineLevel="1" x14ac:dyDescent="0.4">
      <c r="A14" s="135">
        <v>4</v>
      </c>
      <c r="B14" s="74" t="s">
        <v>654</v>
      </c>
      <c r="C14" s="75" t="s">
        <v>84</v>
      </c>
      <c r="D14" s="74" t="s">
        <v>80</v>
      </c>
      <c r="E14" s="88">
        <v>0.61950000000000005</v>
      </c>
      <c r="F14" s="72">
        <v>88455</v>
      </c>
      <c r="G14" s="72">
        <v>54798</v>
      </c>
      <c r="H14" s="131"/>
    </row>
    <row r="15" spans="1:8" ht="27.75" customHeight="1" outlineLevel="1" x14ac:dyDescent="0.4">
      <c r="A15" s="135">
        <v>5</v>
      </c>
      <c r="B15" s="74" t="s">
        <v>653</v>
      </c>
      <c r="C15" s="75" t="s">
        <v>85</v>
      </c>
      <c r="D15" s="74" t="s">
        <v>80</v>
      </c>
      <c r="E15" s="92">
        <v>0.60375000000000001</v>
      </c>
      <c r="F15" s="72">
        <v>88455</v>
      </c>
      <c r="G15" s="72">
        <v>53405</v>
      </c>
      <c r="H15" s="131"/>
    </row>
    <row r="16" spans="1:8" ht="27.75" customHeight="1" outlineLevel="1" x14ac:dyDescent="0.4">
      <c r="A16" s="135">
        <v>6</v>
      </c>
      <c r="B16" s="74" t="s">
        <v>652</v>
      </c>
      <c r="C16" s="75" t="s">
        <v>94</v>
      </c>
      <c r="D16" s="74" t="s">
        <v>93</v>
      </c>
      <c r="E16" s="86">
        <v>4.9894000000000001E-2</v>
      </c>
      <c r="F16" s="72">
        <v>624577</v>
      </c>
      <c r="G16" s="72">
        <v>31163</v>
      </c>
      <c r="H16" s="131"/>
    </row>
    <row r="17" spans="1:8" ht="38.25" customHeight="1" outlineLevel="1" x14ac:dyDescent="0.4">
      <c r="A17" s="135">
        <v>7</v>
      </c>
      <c r="B17" s="74" t="s">
        <v>651</v>
      </c>
      <c r="C17" s="75" t="s">
        <v>87</v>
      </c>
      <c r="D17" s="74" t="s">
        <v>80</v>
      </c>
      <c r="E17" s="93">
        <v>0.27</v>
      </c>
      <c r="F17" s="72">
        <v>88455</v>
      </c>
      <c r="G17" s="72">
        <v>23883</v>
      </c>
      <c r="H17" s="131"/>
    </row>
    <row r="18" spans="1:8" ht="27.75" customHeight="1" outlineLevel="1" x14ac:dyDescent="0.4">
      <c r="A18" s="135">
        <v>8</v>
      </c>
      <c r="B18" s="74" t="s">
        <v>650</v>
      </c>
      <c r="C18" s="75" t="s">
        <v>88</v>
      </c>
      <c r="D18" s="74" t="s">
        <v>80</v>
      </c>
      <c r="E18" s="93">
        <v>0.25</v>
      </c>
      <c r="F18" s="72">
        <v>88455</v>
      </c>
      <c r="G18" s="72">
        <v>22114</v>
      </c>
      <c r="H18" s="131"/>
    </row>
    <row r="19" spans="1:8" ht="50.45" customHeight="1" outlineLevel="1" x14ac:dyDescent="0.4">
      <c r="A19" s="135">
        <v>9</v>
      </c>
      <c r="B19" s="74" t="s">
        <v>649</v>
      </c>
      <c r="C19" s="75" t="s">
        <v>98</v>
      </c>
      <c r="D19" s="74" t="s">
        <v>83</v>
      </c>
      <c r="E19" s="93">
        <v>5.75</v>
      </c>
      <c r="F19" s="72">
        <v>3015</v>
      </c>
      <c r="G19" s="72">
        <v>17336</v>
      </c>
      <c r="H19" s="131"/>
    </row>
    <row r="20" spans="1:8" ht="49.5" customHeight="1" outlineLevel="1" x14ac:dyDescent="0.4">
      <c r="A20" s="135">
        <v>10</v>
      </c>
      <c r="B20" s="74" t="s">
        <v>648</v>
      </c>
      <c r="C20" s="75" t="s">
        <v>96</v>
      </c>
      <c r="D20" s="74" t="s">
        <v>83</v>
      </c>
      <c r="E20" s="88">
        <v>14.5236</v>
      </c>
      <c r="F20" s="72">
        <v>1012</v>
      </c>
      <c r="G20" s="72">
        <v>14698</v>
      </c>
      <c r="H20" s="131"/>
    </row>
    <row r="21" spans="1:8" ht="27.75" customHeight="1" outlineLevel="1" x14ac:dyDescent="0.4">
      <c r="A21" s="135">
        <v>11</v>
      </c>
      <c r="B21" s="74" t="s">
        <v>647</v>
      </c>
      <c r="C21" s="75" t="s">
        <v>92</v>
      </c>
      <c r="D21" s="74" t="s">
        <v>93</v>
      </c>
      <c r="E21" s="73">
        <v>6.0706799999999998E-2</v>
      </c>
      <c r="F21" s="72">
        <v>218283</v>
      </c>
      <c r="G21" s="72">
        <v>13251</v>
      </c>
      <c r="H21" s="131"/>
    </row>
    <row r="22" spans="1:8" ht="27.75" customHeight="1" outlineLevel="1" x14ac:dyDescent="0.4">
      <c r="A22" s="135">
        <v>12</v>
      </c>
      <c r="B22" s="74" t="s">
        <v>646</v>
      </c>
      <c r="C22" s="75" t="s">
        <v>99</v>
      </c>
      <c r="D22" s="74" t="s">
        <v>100</v>
      </c>
      <c r="E22" s="87">
        <v>13</v>
      </c>
      <c r="F22" s="87">
        <v>974</v>
      </c>
      <c r="G22" s="72">
        <v>12662</v>
      </c>
      <c r="H22" s="131"/>
    </row>
    <row r="23" spans="1:8" ht="27.75" customHeight="1" outlineLevel="1" x14ac:dyDescent="0.4">
      <c r="A23" s="135">
        <v>13</v>
      </c>
      <c r="B23" s="74" t="s">
        <v>645</v>
      </c>
      <c r="C23" s="75" t="s">
        <v>106</v>
      </c>
      <c r="D23" s="74" t="s">
        <v>90</v>
      </c>
      <c r="E23" s="92">
        <v>5.7509399999999999</v>
      </c>
      <c r="F23" s="72">
        <v>2146</v>
      </c>
      <c r="G23" s="72">
        <v>12342</v>
      </c>
      <c r="H23" s="131"/>
    </row>
    <row r="24" spans="1:8" ht="27.75" customHeight="1" outlineLevel="1" x14ac:dyDescent="0.4">
      <c r="A24" s="135">
        <v>14</v>
      </c>
      <c r="B24" s="74" t="s">
        <v>644</v>
      </c>
      <c r="C24" s="75" t="s">
        <v>104</v>
      </c>
      <c r="D24" s="74" t="s">
        <v>90</v>
      </c>
      <c r="E24" s="88">
        <v>13.553599999999999</v>
      </c>
      <c r="F24" s="87">
        <v>861</v>
      </c>
      <c r="G24" s="72">
        <v>11670</v>
      </c>
      <c r="H24" s="131"/>
    </row>
    <row r="25" spans="1:8" ht="27.75" customHeight="1" outlineLevel="1" x14ac:dyDescent="0.4">
      <c r="A25" s="135">
        <v>15</v>
      </c>
      <c r="B25" s="74" t="s">
        <v>643</v>
      </c>
      <c r="C25" s="75" t="s">
        <v>89</v>
      </c>
      <c r="D25" s="74" t="s">
        <v>90</v>
      </c>
      <c r="E25" s="86">
        <v>130.33238399999999</v>
      </c>
      <c r="F25" s="87">
        <v>84</v>
      </c>
      <c r="G25" s="72">
        <v>10948</v>
      </c>
      <c r="H25" s="131"/>
    </row>
    <row r="26" spans="1:8" ht="27.75" customHeight="1" outlineLevel="1" x14ac:dyDescent="0.4">
      <c r="A26" s="135">
        <v>16</v>
      </c>
      <c r="B26" s="74" t="s">
        <v>642</v>
      </c>
      <c r="C26" s="75" t="s">
        <v>101</v>
      </c>
      <c r="D26" s="74" t="s">
        <v>100</v>
      </c>
      <c r="E26" s="87">
        <v>9</v>
      </c>
      <c r="F26" s="72">
        <v>1189</v>
      </c>
      <c r="G26" s="72">
        <v>10701</v>
      </c>
      <c r="H26" s="131"/>
    </row>
    <row r="27" spans="1:8" ht="27.75" customHeight="1" outlineLevel="1" x14ac:dyDescent="0.4">
      <c r="A27" s="135">
        <v>17</v>
      </c>
      <c r="B27" s="74" t="s">
        <v>641</v>
      </c>
      <c r="C27" s="75" t="s">
        <v>103</v>
      </c>
      <c r="D27" s="74" t="s">
        <v>93</v>
      </c>
      <c r="E27" s="73">
        <v>1.4266900000000001E-2</v>
      </c>
      <c r="F27" s="72">
        <v>725535</v>
      </c>
      <c r="G27" s="72">
        <v>10351</v>
      </c>
      <c r="H27" s="131"/>
    </row>
    <row r="28" spans="1:8" ht="27.75" customHeight="1" outlineLevel="1" x14ac:dyDescent="0.4">
      <c r="A28" s="135">
        <v>18</v>
      </c>
      <c r="B28" s="74" t="s">
        <v>640</v>
      </c>
      <c r="C28" s="75" t="s">
        <v>116</v>
      </c>
      <c r="D28" s="74" t="s">
        <v>100</v>
      </c>
      <c r="E28" s="93">
        <v>6.55</v>
      </c>
      <c r="F28" s="72">
        <v>1558</v>
      </c>
      <c r="G28" s="72">
        <v>10205</v>
      </c>
      <c r="H28" s="131"/>
    </row>
    <row r="29" spans="1:8" ht="27.75" customHeight="1" outlineLevel="1" x14ac:dyDescent="0.4">
      <c r="A29" s="135">
        <v>19</v>
      </c>
      <c r="B29" s="74" t="s">
        <v>639</v>
      </c>
      <c r="C29" s="75" t="s">
        <v>102</v>
      </c>
      <c r="D29" s="74" t="s">
        <v>93</v>
      </c>
      <c r="E29" s="92">
        <v>1.8239999999999999E-2</v>
      </c>
      <c r="F29" s="72">
        <v>515921</v>
      </c>
      <c r="G29" s="72">
        <v>9410</v>
      </c>
      <c r="H29" s="131"/>
    </row>
    <row r="30" spans="1:8" ht="27.75" customHeight="1" outlineLevel="1" x14ac:dyDescent="0.4">
      <c r="A30" s="135">
        <v>20</v>
      </c>
      <c r="B30" s="74" t="s">
        <v>638</v>
      </c>
      <c r="C30" s="75" t="s">
        <v>114</v>
      </c>
      <c r="D30" s="74" t="s">
        <v>115</v>
      </c>
      <c r="E30" s="87">
        <v>26</v>
      </c>
      <c r="F30" s="87">
        <v>347</v>
      </c>
      <c r="G30" s="72">
        <v>9022</v>
      </c>
      <c r="H30" s="131"/>
    </row>
    <row r="31" spans="1:8" ht="27.75" customHeight="1" outlineLevel="1" x14ac:dyDescent="0.4">
      <c r="A31" s="135">
        <v>21</v>
      </c>
      <c r="B31" s="74" t="s">
        <v>637</v>
      </c>
      <c r="C31" s="75" t="s">
        <v>79</v>
      </c>
      <c r="D31" s="74" t="s">
        <v>80</v>
      </c>
      <c r="E31" s="92">
        <v>0.31328</v>
      </c>
      <c r="F31" s="72">
        <v>26640</v>
      </c>
      <c r="G31" s="72">
        <v>8346</v>
      </c>
      <c r="H31" s="131"/>
    </row>
    <row r="32" spans="1:8" ht="27.75" customHeight="1" outlineLevel="1" x14ac:dyDescent="0.4">
      <c r="A32" s="135">
        <v>22</v>
      </c>
      <c r="B32" s="74" t="s">
        <v>636</v>
      </c>
      <c r="C32" s="75" t="s">
        <v>95</v>
      </c>
      <c r="D32" s="74" t="s">
        <v>90</v>
      </c>
      <c r="E32" s="88">
        <v>48.819600000000001</v>
      </c>
      <c r="F32" s="87">
        <v>116</v>
      </c>
      <c r="G32" s="72">
        <v>5663</v>
      </c>
      <c r="H32" s="131"/>
    </row>
    <row r="33" spans="1:8" ht="27.75" customHeight="1" outlineLevel="1" x14ac:dyDescent="0.4">
      <c r="A33" s="135">
        <v>23</v>
      </c>
      <c r="B33" s="74" t="s">
        <v>635</v>
      </c>
      <c r="C33" s="75" t="s">
        <v>127</v>
      </c>
      <c r="D33" s="74" t="s">
        <v>83</v>
      </c>
      <c r="E33" s="94">
        <v>1.1180000000000001</v>
      </c>
      <c r="F33" s="72">
        <v>4971</v>
      </c>
      <c r="G33" s="72">
        <v>5558</v>
      </c>
      <c r="H33" s="131"/>
    </row>
    <row r="34" spans="1:8" ht="27.75" customHeight="1" outlineLevel="1" x14ac:dyDescent="0.4">
      <c r="A34" s="135">
        <v>24</v>
      </c>
      <c r="B34" s="74" t="s">
        <v>634</v>
      </c>
      <c r="C34" s="75" t="s">
        <v>140</v>
      </c>
      <c r="D34" s="74" t="s">
        <v>100</v>
      </c>
      <c r="E34" s="86">
        <v>21.234396</v>
      </c>
      <c r="F34" s="87">
        <v>259</v>
      </c>
      <c r="G34" s="72">
        <v>5500</v>
      </c>
      <c r="H34" s="131"/>
    </row>
    <row r="35" spans="1:8" ht="27.75" customHeight="1" outlineLevel="1" x14ac:dyDescent="0.4">
      <c r="A35" s="135">
        <v>25</v>
      </c>
      <c r="B35" s="74" t="s">
        <v>633</v>
      </c>
      <c r="C35" s="75" t="s">
        <v>109</v>
      </c>
      <c r="D35" s="74" t="s">
        <v>90</v>
      </c>
      <c r="E35" s="94">
        <v>4.3159999999999998</v>
      </c>
      <c r="F35" s="72">
        <v>1251</v>
      </c>
      <c r="G35" s="72">
        <v>5399</v>
      </c>
      <c r="H35" s="131"/>
    </row>
    <row r="36" spans="1:8" ht="27.75" customHeight="1" outlineLevel="1" x14ac:dyDescent="0.4">
      <c r="A36" s="135">
        <v>26</v>
      </c>
      <c r="B36" s="74" t="s">
        <v>632</v>
      </c>
      <c r="C36" s="75" t="s">
        <v>123</v>
      </c>
      <c r="D36" s="74" t="s">
        <v>115</v>
      </c>
      <c r="E36" s="87">
        <v>8</v>
      </c>
      <c r="F36" s="87">
        <v>588</v>
      </c>
      <c r="G36" s="72">
        <v>4704</v>
      </c>
      <c r="H36" s="131"/>
    </row>
    <row r="37" spans="1:8" ht="27.75" customHeight="1" outlineLevel="1" x14ac:dyDescent="0.4">
      <c r="A37" s="135">
        <v>27</v>
      </c>
      <c r="B37" s="74" t="s">
        <v>631</v>
      </c>
      <c r="C37" s="75" t="s">
        <v>128</v>
      </c>
      <c r="D37" s="74" t="s">
        <v>100</v>
      </c>
      <c r="E37" s="94">
        <v>13.493</v>
      </c>
      <c r="F37" s="87">
        <v>339</v>
      </c>
      <c r="G37" s="72">
        <v>4574</v>
      </c>
      <c r="H37" s="131"/>
    </row>
    <row r="38" spans="1:8" ht="27.75" customHeight="1" outlineLevel="1" x14ac:dyDescent="0.4">
      <c r="A38" s="135">
        <v>28</v>
      </c>
      <c r="B38" s="74" t="s">
        <v>630</v>
      </c>
      <c r="C38" s="75" t="s">
        <v>121</v>
      </c>
      <c r="D38" s="74" t="s">
        <v>122</v>
      </c>
      <c r="E38" s="87">
        <v>4</v>
      </c>
      <c r="F38" s="72">
        <v>1030</v>
      </c>
      <c r="G38" s="72">
        <v>4120</v>
      </c>
      <c r="H38" s="131"/>
    </row>
    <row r="39" spans="1:8" ht="27.75" customHeight="1" outlineLevel="1" x14ac:dyDescent="0.4">
      <c r="A39" s="135">
        <v>29</v>
      </c>
      <c r="B39" s="74" t="s">
        <v>629</v>
      </c>
      <c r="C39" s="75" t="s">
        <v>125</v>
      </c>
      <c r="D39" s="74" t="s">
        <v>122</v>
      </c>
      <c r="E39" s="87">
        <v>2</v>
      </c>
      <c r="F39" s="72">
        <v>1981</v>
      </c>
      <c r="G39" s="72">
        <v>3962</v>
      </c>
      <c r="H39" s="131"/>
    </row>
    <row r="40" spans="1:8" ht="27.75" customHeight="1" outlineLevel="1" x14ac:dyDescent="0.4">
      <c r="A40" s="135">
        <v>30</v>
      </c>
      <c r="B40" s="74" t="s">
        <v>628</v>
      </c>
      <c r="C40" s="75" t="s">
        <v>105</v>
      </c>
      <c r="D40" s="74" t="s">
        <v>90</v>
      </c>
      <c r="E40" s="93">
        <v>6.37</v>
      </c>
      <c r="F40" s="87">
        <v>554</v>
      </c>
      <c r="G40" s="72">
        <v>3529</v>
      </c>
      <c r="H40" s="131"/>
    </row>
    <row r="41" spans="1:8" ht="27.75" customHeight="1" outlineLevel="1" x14ac:dyDescent="0.4">
      <c r="A41" s="135">
        <v>31</v>
      </c>
      <c r="B41" s="74" t="s">
        <v>627</v>
      </c>
      <c r="C41" s="75" t="s">
        <v>132</v>
      </c>
      <c r="D41" s="74" t="s">
        <v>83</v>
      </c>
      <c r="E41" s="86">
        <v>0.77918399999999999</v>
      </c>
      <c r="F41" s="72">
        <v>4057</v>
      </c>
      <c r="G41" s="72">
        <v>3161</v>
      </c>
      <c r="H41" s="131"/>
    </row>
    <row r="42" spans="1:8" ht="27.75" customHeight="1" outlineLevel="1" x14ac:dyDescent="0.4">
      <c r="A42" s="135">
        <v>32</v>
      </c>
      <c r="B42" s="74" t="s">
        <v>626</v>
      </c>
      <c r="C42" s="75" t="s">
        <v>138</v>
      </c>
      <c r="D42" s="74" t="s">
        <v>93</v>
      </c>
      <c r="E42" s="73">
        <v>2.5734999999999998E-3</v>
      </c>
      <c r="F42" s="98">
        <v>1174643</v>
      </c>
      <c r="G42" s="72">
        <v>3023</v>
      </c>
      <c r="H42" s="131"/>
    </row>
    <row r="43" spans="1:8" ht="27.75" customHeight="1" outlineLevel="1" x14ac:dyDescent="0.4">
      <c r="A43" s="135">
        <v>33</v>
      </c>
      <c r="B43" s="74" t="s">
        <v>625</v>
      </c>
      <c r="C43" s="75" t="s">
        <v>113</v>
      </c>
      <c r="D43" s="74" t="s">
        <v>90</v>
      </c>
      <c r="E43" s="94">
        <v>1.849</v>
      </c>
      <c r="F43" s="72">
        <v>1473</v>
      </c>
      <c r="G43" s="72">
        <v>2724</v>
      </c>
      <c r="H43" s="131"/>
    </row>
    <row r="44" spans="1:8" ht="27.75" customHeight="1" outlineLevel="1" x14ac:dyDescent="0.4">
      <c r="A44" s="135">
        <v>34</v>
      </c>
      <c r="B44" s="74" t="s">
        <v>624</v>
      </c>
      <c r="C44" s="75" t="s">
        <v>131</v>
      </c>
      <c r="D44" s="74" t="s">
        <v>122</v>
      </c>
      <c r="E44" s="87">
        <v>2</v>
      </c>
      <c r="F44" s="72">
        <v>1105</v>
      </c>
      <c r="G44" s="72">
        <v>2210</v>
      </c>
      <c r="H44" s="131"/>
    </row>
    <row r="45" spans="1:8" ht="27.75" customHeight="1" outlineLevel="1" x14ac:dyDescent="0.4">
      <c r="A45" s="135">
        <v>35</v>
      </c>
      <c r="B45" s="74" t="s">
        <v>623</v>
      </c>
      <c r="C45" s="75" t="s">
        <v>124</v>
      </c>
      <c r="D45" s="74" t="s">
        <v>122</v>
      </c>
      <c r="E45" s="86">
        <v>0.62281200000000003</v>
      </c>
      <c r="F45" s="72">
        <v>3196</v>
      </c>
      <c r="G45" s="72">
        <v>1991</v>
      </c>
      <c r="H45" s="131"/>
    </row>
    <row r="46" spans="1:8" ht="27.75" customHeight="1" outlineLevel="1" x14ac:dyDescent="0.4">
      <c r="A46" s="135">
        <v>36</v>
      </c>
      <c r="B46" s="74" t="s">
        <v>622</v>
      </c>
      <c r="C46" s="75" t="s">
        <v>117</v>
      </c>
      <c r="D46" s="74" t="s">
        <v>90</v>
      </c>
      <c r="E46" s="94">
        <v>1.242</v>
      </c>
      <c r="F46" s="72">
        <v>1590</v>
      </c>
      <c r="G46" s="72">
        <v>1975</v>
      </c>
      <c r="H46" s="131"/>
    </row>
    <row r="47" spans="1:8" ht="27.75" customHeight="1" outlineLevel="1" x14ac:dyDescent="0.4">
      <c r="A47" s="135">
        <v>37</v>
      </c>
      <c r="B47" s="74" t="s">
        <v>621</v>
      </c>
      <c r="C47" s="75" t="s">
        <v>139</v>
      </c>
      <c r="D47" s="74" t="s">
        <v>100</v>
      </c>
      <c r="E47" s="86">
        <v>21.234396</v>
      </c>
      <c r="F47" s="87">
        <v>89</v>
      </c>
      <c r="G47" s="72">
        <v>1890</v>
      </c>
      <c r="H47" s="131"/>
    </row>
    <row r="48" spans="1:8" ht="27.75" customHeight="1" outlineLevel="1" x14ac:dyDescent="0.4">
      <c r="A48" s="135">
        <v>38</v>
      </c>
      <c r="B48" s="74" t="s">
        <v>620</v>
      </c>
      <c r="C48" s="75" t="s">
        <v>111</v>
      </c>
      <c r="D48" s="74" t="s">
        <v>83</v>
      </c>
      <c r="E48" s="92">
        <v>4.4379400000000002</v>
      </c>
      <c r="F48" s="87">
        <v>264</v>
      </c>
      <c r="G48" s="72">
        <v>1172</v>
      </c>
      <c r="H48" s="131"/>
    </row>
    <row r="49" spans="1:8" ht="27.75" customHeight="1" outlineLevel="1" x14ac:dyDescent="0.4">
      <c r="A49" s="135">
        <v>39</v>
      </c>
      <c r="B49" s="74" t="s">
        <v>619</v>
      </c>
      <c r="C49" s="75" t="s">
        <v>112</v>
      </c>
      <c r="D49" s="74" t="s">
        <v>93</v>
      </c>
      <c r="E49" s="73">
        <v>2.4811999999999998E-3</v>
      </c>
      <c r="F49" s="72">
        <v>435089</v>
      </c>
      <c r="G49" s="72">
        <v>1080</v>
      </c>
      <c r="H49" s="131"/>
    </row>
    <row r="50" spans="1:8" ht="27.75" customHeight="1" outlineLevel="1" x14ac:dyDescent="0.4">
      <c r="A50" s="135">
        <v>40</v>
      </c>
      <c r="B50" s="74" t="s">
        <v>618</v>
      </c>
      <c r="C50" s="75" t="s">
        <v>108</v>
      </c>
      <c r="D50" s="74" t="s">
        <v>90</v>
      </c>
      <c r="E50" s="88">
        <v>4.3315999999999999</v>
      </c>
      <c r="F50" s="87">
        <v>241</v>
      </c>
      <c r="G50" s="72">
        <v>1044</v>
      </c>
      <c r="H50" s="131"/>
    </row>
    <row r="51" spans="1:8" ht="37.5" customHeight="1" outlineLevel="1" x14ac:dyDescent="0.4">
      <c r="A51" s="135">
        <v>41</v>
      </c>
      <c r="B51" s="74" t="s">
        <v>617</v>
      </c>
      <c r="C51" s="75" t="s">
        <v>107</v>
      </c>
      <c r="D51" s="74" t="s">
        <v>90</v>
      </c>
      <c r="E51" s="86">
        <v>5.1723359999999996</v>
      </c>
      <c r="F51" s="87">
        <v>187</v>
      </c>
      <c r="G51" s="87">
        <v>967</v>
      </c>
      <c r="H51" s="131"/>
    </row>
    <row r="52" spans="1:8" ht="27.75" customHeight="1" outlineLevel="1" x14ac:dyDescent="0.4">
      <c r="A52" s="135">
        <v>42</v>
      </c>
      <c r="B52" s="74" t="s">
        <v>616</v>
      </c>
      <c r="C52" s="75" t="s">
        <v>126</v>
      </c>
      <c r="D52" s="74" t="s">
        <v>90</v>
      </c>
      <c r="E52" s="73">
        <v>0.56466240000000001</v>
      </c>
      <c r="F52" s="72">
        <v>1372</v>
      </c>
      <c r="G52" s="87">
        <v>775</v>
      </c>
      <c r="H52" s="131"/>
    </row>
    <row r="53" spans="1:8" ht="27.75" customHeight="1" outlineLevel="1" x14ac:dyDescent="0.4">
      <c r="A53" s="135">
        <v>43</v>
      </c>
      <c r="B53" s="74" t="s">
        <v>615</v>
      </c>
      <c r="C53" s="75" t="s">
        <v>118</v>
      </c>
      <c r="D53" s="74" t="s">
        <v>90</v>
      </c>
      <c r="E53" s="88">
        <v>1.1052</v>
      </c>
      <c r="F53" s="87">
        <v>398</v>
      </c>
      <c r="G53" s="87">
        <v>440</v>
      </c>
      <c r="H53" s="131"/>
    </row>
    <row r="54" spans="1:8" ht="27.75" customHeight="1" outlineLevel="1" x14ac:dyDescent="0.4">
      <c r="A54" s="135">
        <v>44</v>
      </c>
      <c r="B54" s="74" t="s">
        <v>614</v>
      </c>
      <c r="C54" s="75" t="s">
        <v>110</v>
      </c>
      <c r="D54" s="74" t="s">
        <v>93</v>
      </c>
      <c r="E54" s="73">
        <v>3.7217999999999999E-3</v>
      </c>
      <c r="F54" s="72">
        <v>96649</v>
      </c>
      <c r="G54" s="87">
        <v>360</v>
      </c>
      <c r="H54" s="131"/>
    </row>
    <row r="55" spans="1:8" ht="27.75" customHeight="1" outlineLevel="1" x14ac:dyDescent="0.4">
      <c r="A55" s="135">
        <v>45</v>
      </c>
      <c r="B55" s="74" t="s">
        <v>613</v>
      </c>
      <c r="C55" s="75" t="s">
        <v>129</v>
      </c>
      <c r="D55" s="74" t="s">
        <v>90</v>
      </c>
      <c r="E55" s="94">
        <v>0.38400000000000001</v>
      </c>
      <c r="F55" s="87">
        <v>880</v>
      </c>
      <c r="G55" s="87">
        <v>338</v>
      </c>
      <c r="H55" s="131"/>
    </row>
    <row r="56" spans="1:8" ht="27.75" customHeight="1" outlineLevel="1" x14ac:dyDescent="0.4">
      <c r="A56" s="135">
        <v>46</v>
      </c>
      <c r="B56" s="74" t="s">
        <v>612</v>
      </c>
      <c r="C56" s="75" t="s">
        <v>130</v>
      </c>
      <c r="D56" s="74" t="s">
        <v>90</v>
      </c>
      <c r="E56" s="86">
        <v>0.28755599999999998</v>
      </c>
      <c r="F56" s="72">
        <v>1103</v>
      </c>
      <c r="G56" s="87">
        <v>317</v>
      </c>
      <c r="H56" s="131"/>
    </row>
    <row r="57" spans="1:8" ht="27.75" customHeight="1" outlineLevel="1" x14ac:dyDescent="0.4">
      <c r="A57" s="135">
        <v>47</v>
      </c>
      <c r="B57" s="74" t="s">
        <v>611</v>
      </c>
      <c r="C57" s="75" t="s">
        <v>134</v>
      </c>
      <c r="D57" s="74" t="s">
        <v>90</v>
      </c>
      <c r="E57" s="93">
        <v>0.06</v>
      </c>
      <c r="F57" s="72">
        <v>1092</v>
      </c>
      <c r="G57" s="87">
        <v>66</v>
      </c>
      <c r="H57" s="131"/>
    </row>
    <row r="58" spans="1:8" ht="27.75" customHeight="1" outlineLevel="1" x14ac:dyDescent="0.4">
      <c r="A58" s="135">
        <v>48</v>
      </c>
      <c r="B58" s="74" t="s">
        <v>610</v>
      </c>
      <c r="C58" s="75" t="s">
        <v>133</v>
      </c>
      <c r="D58" s="74" t="s">
        <v>90</v>
      </c>
      <c r="E58" s="94">
        <v>0.128</v>
      </c>
      <c r="F58" s="87">
        <v>484</v>
      </c>
      <c r="G58" s="87">
        <v>62</v>
      </c>
      <c r="H58" s="131"/>
    </row>
    <row r="59" spans="1:8" ht="27.75" customHeight="1" outlineLevel="1" x14ac:dyDescent="0.4">
      <c r="A59" s="135">
        <v>49</v>
      </c>
      <c r="B59" s="74" t="s">
        <v>609</v>
      </c>
      <c r="C59" s="75" t="s">
        <v>136</v>
      </c>
      <c r="D59" s="74" t="s">
        <v>93</v>
      </c>
      <c r="E59" s="86">
        <v>1.5E-5</v>
      </c>
      <c r="F59" s="98">
        <v>3956916</v>
      </c>
      <c r="G59" s="87">
        <v>59</v>
      </c>
      <c r="H59" s="131"/>
    </row>
    <row r="60" spans="1:8" ht="27.75" customHeight="1" outlineLevel="1" x14ac:dyDescent="0.4">
      <c r="A60" s="135">
        <v>50</v>
      </c>
      <c r="B60" s="74" t="s">
        <v>608</v>
      </c>
      <c r="C60" s="75" t="s">
        <v>135</v>
      </c>
      <c r="D60" s="74" t="s">
        <v>122</v>
      </c>
      <c r="E60" s="88">
        <v>6.5500000000000003E-2</v>
      </c>
      <c r="F60" s="87">
        <v>883</v>
      </c>
      <c r="G60" s="87">
        <v>58</v>
      </c>
      <c r="H60" s="131"/>
    </row>
    <row r="61" spans="1:8" ht="27.75" customHeight="1" outlineLevel="1" x14ac:dyDescent="0.4">
      <c r="A61" s="135">
        <v>51</v>
      </c>
      <c r="B61" s="74" t="s">
        <v>607</v>
      </c>
      <c r="C61" s="75" t="s">
        <v>137</v>
      </c>
      <c r="D61" s="74" t="s">
        <v>93</v>
      </c>
      <c r="E61" s="86">
        <v>1.5E-5</v>
      </c>
      <c r="F61" s="98">
        <v>2358157</v>
      </c>
      <c r="G61" s="87">
        <v>35</v>
      </c>
      <c r="H61" s="131"/>
    </row>
    <row r="62" spans="1:8" ht="27.75" customHeight="1" outlineLevel="1" x14ac:dyDescent="0.4">
      <c r="A62" s="135">
        <v>52</v>
      </c>
      <c r="B62" s="74" t="s">
        <v>606</v>
      </c>
      <c r="C62" s="75" t="s">
        <v>91</v>
      </c>
      <c r="D62" s="74" t="s">
        <v>80</v>
      </c>
      <c r="E62" s="73">
        <v>7.3923699999999995E-2</v>
      </c>
      <c r="F62" s="87">
        <v>146</v>
      </c>
      <c r="G62" s="87">
        <v>11</v>
      </c>
      <c r="H62" s="131"/>
    </row>
    <row r="63" spans="1:8" ht="27.75" customHeight="1" outlineLevel="1" x14ac:dyDescent="0.4">
      <c r="A63" s="135">
        <v>53</v>
      </c>
      <c r="B63" s="74" t="s">
        <v>605</v>
      </c>
      <c r="C63" s="75" t="s">
        <v>97</v>
      </c>
      <c r="D63" s="74" t="s">
        <v>80</v>
      </c>
      <c r="E63" s="73">
        <v>3.7929600000000001E-2</v>
      </c>
      <c r="F63" s="87">
        <v>194</v>
      </c>
      <c r="G63" s="87">
        <v>7</v>
      </c>
      <c r="H63" s="131"/>
    </row>
    <row r="64" spans="1:8" ht="27.75" customHeight="1" outlineLevel="1" x14ac:dyDescent="0.4">
      <c r="A64" s="135">
        <v>54</v>
      </c>
      <c r="B64" s="74" t="s">
        <v>604</v>
      </c>
      <c r="C64" s="75" t="s">
        <v>119</v>
      </c>
      <c r="D64" s="74" t="s">
        <v>120</v>
      </c>
      <c r="E64" s="94">
        <v>1.4999999999999999E-2</v>
      </c>
      <c r="F64" s="72">
        <v>162417</v>
      </c>
      <c r="G64" s="72">
        <v>2436</v>
      </c>
      <c r="H64" s="131"/>
    </row>
    <row r="65" spans="1:8" x14ac:dyDescent="0.4">
      <c r="A65" s="108"/>
      <c r="B65" s="108"/>
      <c r="C65" s="134" t="s">
        <v>603</v>
      </c>
      <c r="D65" s="108" t="s">
        <v>142</v>
      </c>
      <c r="E65" s="133"/>
      <c r="F65" s="133"/>
      <c r="G65" s="132">
        <v>1338824</v>
      </c>
      <c r="H65" s="131"/>
    </row>
    <row r="66" spans="1:8" x14ac:dyDescent="0.4">
      <c r="A66" s="108"/>
      <c r="B66" s="108"/>
      <c r="C66" s="134" t="s">
        <v>602</v>
      </c>
      <c r="D66" s="108" t="s">
        <v>142</v>
      </c>
      <c r="E66" s="133"/>
      <c r="F66" s="133"/>
      <c r="G66" s="132">
        <v>1338824</v>
      </c>
      <c r="H66" s="131"/>
    </row>
    <row r="68" spans="1:8" x14ac:dyDescent="0.4">
      <c r="A68" s="131"/>
      <c r="B68" s="131"/>
      <c r="C68" s="131"/>
      <c r="D68" s="131"/>
      <c r="E68" s="131"/>
      <c r="F68" s="131"/>
      <c r="G68" s="131"/>
      <c r="H68" s="131"/>
    </row>
    <row r="69" spans="1:8" x14ac:dyDescent="0.4">
      <c r="A69" s="55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fitToHeight="1000" orientation="landscape" useFirstPageNumber="1" horizontalDpi="300" verticalDpi="300" r:id="rId1"/>
  <headerFooter>
    <oddHeader>&amp;L&amp;"Arial,обычный"&amp;8&amp;K000000Программный комплекс АВС (редакция 2026.7)  Э637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FF"/>
    <outlinePr summaryBelow="0"/>
    <pageSetUpPr fitToPage="1"/>
  </sheetPr>
  <dimension ref="A1:K79"/>
  <sheetViews>
    <sheetView topLeftCell="A59" zoomScaleNormal="100" workbookViewId="0">
      <selection activeCell="I77" sqref="I77"/>
    </sheetView>
  </sheetViews>
  <sheetFormatPr defaultRowHeight="12.7" x14ac:dyDescent="0.4"/>
  <cols>
    <col min="1" max="1" width="6.41015625" customWidth="1"/>
    <col min="2" max="2" width="14.29296875" customWidth="1"/>
    <col min="3" max="3" width="69.87890625" customWidth="1"/>
    <col min="4" max="4" width="10.41015625" customWidth="1"/>
    <col min="5" max="5" width="10.5859375" customWidth="1"/>
    <col min="6" max="6" width="10.703125" customWidth="1"/>
    <col min="7" max="7" width="14.29296875" customWidth="1"/>
    <col min="8" max="8" width="9.87890625" customWidth="1"/>
    <col min="9" max="9" width="12.1171875" customWidth="1"/>
    <col min="10" max="10" width="6.5859375" customWidth="1"/>
    <col min="11" max="11" width="9.1171875" bestFit="1" customWidth="1"/>
  </cols>
  <sheetData>
    <row r="1" spans="1:10" ht="12.6" customHeight="1" x14ac:dyDescent="0.4">
      <c r="A1" s="1"/>
      <c r="B1" s="1"/>
      <c r="C1" s="1"/>
      <c r="D1" s="1"/>
      <c r="E1" s="1"/>
      <c r="F1" s="2"/>
      <c r="G1" s="2"/>
      <c r="H1" s="2"/>
      <c r="I1" s="3" t="s">
        <v>58</v>
      </c>
      <c r="J1" s="2"/>
    </row>
    <row r="2" spans="1:10" ht="12.6" customHeight="1" x14ac:dyDescent="0.4">
      <c r="A2" s="4" t="s">
        <v>0</v>
      </c>
      <c r="B2" s="4"/>
      <c r="C2" s="255" t="s">
        <v>59</v>
      </c>
      <c r="D2" s="255"/>
      <c r="E2" s="255"/>
      <c r="F2" s="255"/>
      <c r="G2" s="255"/>
      <c r="H2" s="255"/>
    </row>
    <row r="3" spans="1:10" ht="7.5" customHeight="1" x14ac:dyDescent="0.4">
      <c r="A3" s="4"/>
      <c r="B3" s="4"/>
      <c r="C3" s="5"/>
      <c r="D3" s="5"/>
      <c r="E3" s="5"/>
      <c r="F3" s="5"/>
      <c r="G3" s="6"/>
    </row>
    <row r="4" spans="1:10" ht="12.6" customHeight="1" x14ac:dyDescent="0.4">
      <c r="A4" s="4" t="s">
        <v>1</v>
      </c>
      <c r="B4" s="4"/>
      <c r="C4" s="255" t="s">
        <v>60</v>
      </c>
      <c r="D4" s="255"/>
      <c r="E4" s="255"/>
      <c r="F4" s="255"/>
      <c r="G4" s="255"/>
      <c r="H4" s="255"/>
    </row>
    <row r="5" spans="1:10" ht="7.5" customHeight="1" x14ac:dyDescent="0.4">
      <c r="A5" s="4"/>
      <c r="B5" s="4"/>
      <c r="C5" s="5"/>
      <c r="D5" s="5"/>
      <c r="E5" s="5"/>
      <c r="F5" s="5"/>
      <c r="G5" s="6"/>
    </row>
    <row r="6" spans="1:10" ht="12.6" customHeight="1" x14ac:dyDescent="0.4">
      <c r="A6" s="6"/>
      <c r="B6" s="6"/>
      <c r="C6" s="6"/>
      <c r="F6" s="7" t="s">
        <v>61</v>
      </c>
      <c r="G6" s="256" t="s">
        <v>62</v>
      </c>
      <c r="H6" s="256"/>
    </row>
    <row r="7" spans="1:10" ht="11.45" customHeight="1" x14ac:dyDescent="0.4">
      <c r="A7" s="6"/>
      <c r="B7" s="6"/>
      <c r="C7" s="6"/>
      <c r="D7" s="6"/>
      <c r="E7" s="6"/>
      <c r="F7" s="6"/>
      <c r="G7" s="6"/>
    </row>
    <row r="8" spans="1:10" ht="15" customHeight="1" x14ac:dyDescent="0.4">
      <c r="A8" s="6"/>
      <c r="B8" s="6"/>
      <c r="C8" s="257" t="s">
        <v>63</v>
      </c>
      <c r="D8" s="257"/>
      <c r="E8" s="257"/>
      <c r="F8" s="257"/>
      <c r="G8" s="257"/>
      <c r="H8" s="257"/>
    </row>
    <row r="9" spans="1:10" ht="11.45" customHeight="1" x14ac:dyDescent="0.4">
      <c r="A9" s="6"/>
      <c r="B9" s="6"/>
      <c r="C9" s="8"/>
      <c r="D9" s="8"/>
      <c r="E9" s="6"/>
      <c r="F9" s="6"/>
      <c r="G9" s="6"/>
    </row>
    <row r="10" spans="1:10" ht="12.6" customHeight="1" x14ac:dyDescent="0.4">
      <c r="A10" s="6"/>
      <c r="B10" s="9" t="s">
        <v>64</v>
      </c>
      <c r="C10" s="255" t="s">
        <v>65</v>
      </c>
      <c r="D10" s="255"/>
      <c r="E10" s="255"/>
      <c r="F10" s="255"/>
      <c r="G10" s="255"/>
      <c r="H10" s="255"/>
    </row>
    <row r="11" spans="1:10" ht="12.6" customHeight="1" x14ac:dyDescent="0.4">
      <c r="A11" s="2"/>
      <c r="B11" s="2"/>
      <c r="C11" s="254" t="s">
        <v>66</v>
      </c>
      <c r="D11" s="254"/>
      <c r="E11" s="254"/>
      <c r="F11" s="254"/>
      <c r="G11" s="254"/>
      <c r="H11" s="254"/>
      <c r="I11" s="2"/>
      <c r="J11" s="2"/>
    </row>
    <row r="12" spans="1:10" ht="7.5" customHeight="1" x14ac:dyDescent="0.4">
      <c r="A12" s="2"/>
      <c r="B12" s="2"/>
      <c r="C12" s="10"/>
      <c r="D12" s="10"/>
      <c r="E12" s="10"/>
      <c r="F12" s="2"/>
      <c r="G12" s="2"/>
      <c r="H12" s="2"/>
      <c r="I12" s="2"/>
      <c r="J12" s="2"/>
    </row>
    <row r="13" spans="1:10" ht="12.6" customHeight="1" x14ac:dyDescent="0.4">
      <c r="A13" s="4" t="s">
        <v>67</v>
      </c>
      <c r="B13" s="4"/>
      <c r="C13" s="260" t="s">
        <v>68</v>
      </c>
      <c r="D13" s="260"/>
      <c r="E13" s="260"/>
      <c r="F13" s="260"/>
      <c r="G13" s="260"/>
      <c r="H13" s="260"/>
    </row>
    <row r="14" spans="1:10" ht="7.5" customHeight="1" x14ac:dyDescent="0.4">
      <c r="A14" s="4"/>
      <c r="B14" s="4"/>
      <c r="C14" s="5"/>
      <c r="D14" s="5"/>
      <c r="E14" s="5"/>
      <c r="F14" s="5"/>
      <c r="G14" s="6"/>
    </row>
    <row r="15" spans="1:10" x14ac:dyDescent="0.4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ht="12.75" customHeight="1" x14ac:dyDescent="0.4">
      <c r="A16" s="261" t="s">
        <v>69</v>
      </c>
      <c r="B16" s="261"/>
      <c r="C16" s="261"/>
      <c r="D16" s="261"/>
      <c r="E16" s="261"/>
      <c r="F16" s="261"/>
      <c r="G16" s="261"/>
      <c r="H16" s="261"/>
    </row>
    <row r="17" spans="1:11" ht="23.25" customHeight="1" x14ac:dyDescent="0.4">
      <c r="A17" s="258" t="s">
        <v>70</v>
      </c>
      <c r="B17" s="258" t="s">
        <v>71</v>
      </c>
      <c r="C17" s="258" t="s">
        <v>72</v>
      </c>
      <c r="D17" s="258" t="s">
        <v>73</v>
      </c>
      <c r="E17" s="258" t="s">
        <v>74</v>
      </c>
      <c r="F17" s="262" t="s">
        <v>2</v>
      </c>
      <c r="G17" s="263"/>
      <c r="H17" s="262" t="s">
        <v>3</v>
      </c>
      <c r="I17" s="263"/>
      <c r="J17" s="258" t="s">
        <v>75</v>
      </c>
    </row>
    <row r="18" spans="1:11" x14ac:dyDescent="0.4">
      <c r="A18" s="259"/>
      <c r="B18" s="259"/>
      <c r="C18" s="259"/>
      <c r="D18" s="259"/>
      <c r="E18" s="259"/>
      <c r="F18" s="11" t="s">
        <v>76</v>
      </c>
      <c r="G18" s="11" t="s">
        <v>77</v>
      </c>
      <c r="H18" s="11" t="s">
        <v>76</v>
      </c>
      <c r="I18" s="11" t="s">
        <v>77</v>
      </c>
      <c r="J18" s="259"/>
    </row>
    <row r="19" spans="1:11" x14ac:dyDescent="0.4">
      <c r="A19" s="31">
        <v>1</v>
      </c>
      <c r="B19" s="32">
        <v>2</v>
      </c>
      <c r="C19" s="32">
        <v>3</v>
      </c>
      <c r="D19" s="32">
        <v>4</v>
      </c>
      <c r="E19" s="32">
        <v>5</v>
      </c>
      <c r="F19" s="32">
        <v>6</v>
      </c>
      <c r="G19" s="32">
        <v>7</v>
      </c>
      <c r="H19" s="32">
        <v>8</v>
      </c>
      <c r="I19" s="32">
        <v>9</v>
      </c>
      <c r="J19" s="32">
        <v>10</v>
      </c>
      <c r="K19" s="2"/>
    </row>
    <row r="20" spans="1:11" ht="13.95" customHeight="1" x14ac:dyDescent="0.4">
      <c r="A20" s="25"/>
      <c r="B20" s="28"/>
      <c r="C20" s="27" t="s">
        <v>78</v>
      </c>
      <c r="D20" s="252"/>
      <c r="E20" s="252"/>
      <c r="F20" s="252"/>
      <c r="G20" s="252"/>
      <c r="H20" s="252"/>
      <c r="I20" s="253"/>
      <c r="J20" s="26"/>
    </row>
    <row r="21" spans="1:11" ht="39.75" customHeight="1" x14ac:dyDescent="0.4">
      <c r="A21" s="33">
        <v>1</v>
      </c>
      <c r="B21" s="13" t="s">
        <v>4</v>
      </c>
      <c r="C21" s="14" t="s">
        <v>79</v>
      </c>
      <c r="D21" s="13" t="s">
        <v>80</v>
      </c>
      <c r="E21" s="34">
        <v>0.31328</v>
      </c>
      <c r="F21" s="35">
        <v>26640</v>
      </c>
      <c r="G21" s="36">
        <v>8345.7800000000007</v>
      </c>
      <c r="H21" s="37">
        <v>2.4</v>
      </c>
      <c r="I21" s="38">
        <v>0.752</v>
      </c>
      <c r="J21" s="15"/>
    </row>
    <row r="22" spans="1:11" ht="39.75" customHeight="1" x14ac:dyDescent="0.4">
      <c r="A22" s="33">
        <v>2</v>
      </c>
      <c r="B22" s="13" t="s">
        <v>5</v>
      </c>
      <c r="C22" s="14" t="s">
        <v>81</v>
      </c>
      <c r="D22" s="13" t="s">
        <v>80</v>
      </c>
      <c r="E22" s="39">
        <v>0.6804</v>
      </c>
      <c r="F22" s="35">
        <v>88455</v>
      </c>
      <c r="G22" s="36">
        <v>60184.78</v>
      </c>
      <c r="H22" s="40">
        <v>0.61</v>
      </c>
      <c r="I22" s="38">
        <v>0.41499999999999998</v>
      </c>
      <c r="J22" s="15"/>
    </row>
    <row r="23" spans="1:11" ht="39.75" customHeight="1" x14ac:dyDescent="0.4">
      <c r="A23" s="33">
        <v>3</v>
      </c>
      <c r="B23" s="13" t="s">
        <v>6</v>
      </c>
      <c r="C23" s="14" t="s">
        <v>82</v>
      </c>
      <c r="D23" s="13" t="s">
        <v>83</v>
      </c>
      <c r="E23" s="41">
        <v>55.3</v>
      </c>
      <c r="F23" s="35">
        <v>6075</v>
      </c>
      <c r="G23" s="42">
        <v>335947.5</v>
      </c>
      <c r="H23" s="38">
        <v>7.0000000000000001E-3</v>
      </c>
      <c r="I23" s="38">
        <v>0.38700000000000001</v>
      </c>
      <c r="J23" s="15"/>
    </row>
    <row r="24" spans="1:11" ht="39.75" customHeight="1" x14ac:dyDescent="0.4">
      <c r="A24" s="33">
        <v>4</v>
      </c>
      <c r="B24" s="13" t="s">
        <v>7</v>
      </c>
      <c r="C24" s="14" t="s">
        <v>84</v>
      </c>
      <c r="D24" s="13" t="s">
        <v>80</v>
      </c>
      <c r="E24" s="39">
        <v>0.61950000000000005</v>
      </c>
      <c r="F24" s="35">
        <v>88455</v>
      </c>
      <c r="G24" s="36">
        <v>54797.87</v>
      </c>
      <c r="H24" s="40">
        <v>0.61</v>
      </c>
      <c r="I24" s="38">
        <v>0.378</v>
      </c>
      <c r="J24" s="15"/>
    </row>
    <row r="25" spans="1:11" ht="39.75" customHeight="1" x14ac:dyDescent="0.4">
      <c r="A25" s="33">
        <v>5</v>
      </c>
      <c r="B25" s="13" t="s">
        <v>8</v>
      </c>
      <c r="C25" s="14" t="s">
        <v>85</v>
      </c>
      <c r="D25" s="13" t="s">
        <v>80</v>
      </c>
      <c r="E25" s="34">
        <v>0.60375000000000001</v>
      </c>
      <c r="F25" s="35">
        <v>88455</v>
      </c>
      <c r="G25" s="36">
        <v>53404.71</v>
      </c>
      <c r="H25" s="40">
        <v>0.61</v>
      </c>
      <c r="I25" s="38">
        <v>0.36799999999999999</v>
      </c>
      <c r="J25" s="15"/>
    </row>
    <row r="26" spans="1:11" ht="39.75" customHeight="1" x14ac:dyDescent="0.4">
      <c r="A26" s="33">
        <v>6</v>
      </c>
      <c r="B26" s="13" t="s">
        <v>9</v>
      </c>
      <c r="C26" s="14" t="s">
        <v>86</v>
      </c>
      <c r="D26" s="13" t="s">
        <v>83</v>
      </c>
      <c r="E26" s="43">
        <v>8.52</v>
      </c>
      <c r="F26" s="35">
        <v>63057</v>
      </c>
      <c r="G26" s="36">
        <v>537245.64</v>
      </c>
      <c r="H26" s="38">
        <v>3.5999999999999997E-2</v>
      </c>
      <c r="I26" s="38">
        <v>0.307</v>
      </c>
      <c r="J26" s="15"/>
    </row>
    <row r="27" spans="1:11" ht="39.75" customHeight="1" x14ac:dyDescent="0.4">
      <c r="A27" s="33">
        <v>7</v>
      </c>
      <c r="B27" s="13" t="s">
        <v>10</v>
      </c>
      <c r="C27" s="14" t="s">
        <v>87</v>
      </c>
      <c r="D27" s="13" t="s">
        <v>80</v>
      </c>
      <c r="E27" s="43">
        <v>0.27</v>
      </c>
      <c r="F27" s="35">
        <v>88455</v>
      </c>
      <c r="G27" s="36">
        <v>23882.85</v>
      </c>
      <c r="H27" s="40">
        <v>0.61</v>
      </c>
      <c r="I27" s="38">
        <v>0.16500000000000001</v>
      </c>
      <c r="J27" s="15"/>
    </row>
    <row r="28" spans="1:11" ht="39.75" customHeight="1" x14ac:dyDescent="0.4">
      <c r="A28" s="33">
        <v>8</v>
      </c>
      <c r="B28" s="13" t="s">
        <v>11</v>
      </c>
      <c r="C28" s="14" t="s">
        <v>88</v>
      </c>
      <c r="D28" s="13" t="s">
        <v>80</v>
      </c>
      <c r="E28" s="43">
        <v>0.25</v>
      </c>
      <c r="F28" s="35">
        <v>88455</v>
      </c>
      <c r="G28" s="36">
        <v>22113.75</v>
      </c>
      <c r="H28" s="40">
        <v>0.61</v>
      </c>
      <c r="I28" s="38">
        <v>0.152</v>
      </c>
      <c r="J28" s="15"/>
    </row>
    <row r="29" spans="1:11" ht="39.75" customHeight="1" x14ac:dyDescent="0.4">
      <c r="A29" s="33">
        <v>9</v>
      </c>
      <c r="B29" s="13" t="s">
        <v>12</v>
      </c>
      <c r="C29" s="14" t="s">
        <v>89</v>
      </c>
      <c r="D29" s="13" t="s">
        <v>90</v>
      </c>
      <c r="E29" s="44">
        <v>130.33238399999999</v>
      </c>
      <c r="F29" s="45">
        <v>84</v>
      </c>
      <c r="G29" s="36">
        <v>10947.92</v>
      </c>
      <c r="H29" s="38">
        <v>1E-3</v>
      </c>
      <c r="I29" s="40">
        <v>0.13</v>
      </c>
      <c r="J29" s="15"/>
    </row>
    <row r="30" spans="1:11" ht="39.75" customHeight="1" x14ac:dyDescent="0.4">
      <c r="A30" s="33">
        <v>10</v>
      </c>
      <c r="B30" s="13" t="s">
        <v>13</v>
      </c>
      <c r="C30" s="14" t="s">
        <v>91</v>
      </c>
      <c r="D30" s="13" t="s">
        <v>80</v>
      </c>
      <c r="E30" s="46">
        <v>7.3923699999999995E-2</v>
      </c>
      <c r="F30" s="45">
        <v>146</v>
      </c>
      <c r="G30" s="40">
        <v>10.79</v>
      </c>
      <c r="H30" s="45">
        <v>1</v>
      </c>
      <c r="I30" s="38">
        <v>7.3999999999999996E-2</v>
      </c>
      <c r="J30" s="15"/>
    </row>
    <row r="31" spans="1:11" ht="39.75" customHeight="1" x14ac:dyDescent="0.4">
      <c r="A31" s="33">
        <v>11</v>
      </c>
      <c r="B31" s="13" t="s">
        <v>14</v>
      </c>
      <c r="C31" s="14" t="s">
        <v>92</v>
      </c>
      <c r="D31" s="13" t="s">
        <v>93</v>
      </c>
      <c r="E31" s="46">
        <v>6.0706799999999998E-2</v>
      </c>
      <c r="F31" s="35">
        <v>218283</v>
      </c>
      <c r="G31" s="36">
        <v>13251.26</v>
      </c>
      <c r="H31" s="45">
        <v>1</v>
      </c>
      <c r="I31" s="38">
        <v>6.0999999999999999E-2</v>
      </c>
      <c r="J31" s="15"/>
    </row>
    <row r="32" spans="1:11" ht="39.75" customHeight="1" x14ac:dyDescent="0.4">
      <c r="A32" s="33">
        <v>12</v>
      </c>
      <c r="B32" s="13" t="s">
        <v>15</v>
      </c>
      <c r="C32" s="14" t="s">
        <v>94</v>
      </c>
      <c r="D32" s="13" t="s">
        <v>93</v>
      </c>
      <c r="E32" s="44">
        <v>4.9894000000000001E-2</v>
      </c>
      <c r="F32" s="35">
        <v>624577</v>
      </c>
      <c r="G32" s="36">
        <v>31162.639999999999</v>
      </c>
      <c r="H32" s="45">
        <v>1</v>
      </c>
      <c r="I32" s="40">
        <v>0.05</v>
      </c>
      <c r="J32" s="15"/>
    </row>
    <row r="33" spans="1:10" ht="39.75" customHeight="1" x14ac:dyDescent="0.4">
      <c r="A33" s="33">
        <v>13</v>
      </c>
      <c r="B33" s="13" t="s">
        <v>16</v>
      </c>
      <c r="C33" s="14" t="s">
        <v>95</v>
      </c>
      <c r="D33" s="13" t="s">
        <v>90</v>
      </c>
      <c r="E33" s="39">
        <v>48.819600000000001</v>
      </c>
      <c r="F33" s="45">
        <v>116</v>
      </c>
      <c r="G33" s="36">
        <v>5663.07</v>
      </c>
      <c r="H33" s="38">
        <v>1E-3</v>
      </c>
      <c r="I33" s="38">
        <v>4.9000000000000002E-2</v>
      </c>
      <c r="J33" s="15"/>
    </row>
    <row r="34" spans="1:10" ht="52.5" customHeight="1" x14ac:dyDescent="0.4">
      <c r="A34" s="33">
        <v>14</v>
      </c>
      <c r="B34" s="13" t="s">
        <v>17</v>
      </c>
      <c r="C34" s="14" t="s">
        <v>96</v>
      </c>
      <c r="D34" s="13" t="s">
        <v>83</v>
      </c>
      <c r="E34" s="39">
        <v>14.5236</v>
      </c>
      <c r="F34" s="35">
        <v>1012</v>
      </c>
      <c r="G34" s="36">
        <v>14697.88</v>
      </c>
      <c r="H34" s="38">
        <v>3.0000000000000001E-3</v>
      </c>
      <c r="I34" s="38">
        <v>4.3999999999999997E-2</v>
      </c>
      <c r="J34" s="15"/>
    </row>
    <row r="35" spans="1:10" ht="39.75" customHeight="1" x14ac:dyDescent="0.4">
      <c r="A35" s="33">
        <v>15</v>
      </c>
      <c r="B35" s="13" t="s">
        <v>18</v>
      </c>
      <c r="C35" s="14" t="s">
        <v>97</v>
      </c>
      <c r="D35" s="13" t="s">
        <v>80</v>
      </c>
      <c r="E35" s="46">
        <v>3.7929600000000001E-2</v>
      </c>
      <c r="F35" s="45">
        <v>194</v>
      </c>
      <c r="G35" s="40">
        <v>7.36</v>
      </c>
      <c r="H35" s="45">
        <v>1</v>
      </c>
      <c r="I35" s="38">
        <v>3.7999999999999999E-2</v>
      </c>
      <c r="J35" s="15"/>
    </row>
    <row r="36" spans="1:10" ht="39.75" customHeight="1" x14ac:dyDescent="0.4">
      <c r="A36" s="33">
        <v>16</v>
      </c>
      <c r="B36" s="13" t="s">
        <v>19</v>
      </c>
      <c r="C36" s="14" t="s">
        <v>98</v>
      </c>
      <c r="D36" s="13" t="s">
        <v>83</v>
      </c>
      <c r="E36" s="43">
        <v>5.75</v>
      </c>
      <c r="F36" s="35">
        <v>3015</v>
      </c>
      <c r="G36" s="36">
        <v>17336.25</v>
      </c>
      <c r="H36" s="47">
        <v>4.8999999999999998E-3</v>
      </c>
      <c r="I36" s="38">
        <v>2.8000000000000001E-2</v>
      </c>
      <c r="J36" s="15"/>
    </row>
    <row r="37" spans="1:10" ht="39.75" customHeight="1" x14ac:dyDescent="0.4">
      <c r="A37" s="33">
        <v>17</v>
      </c>
      <c r="B37" s="13" t="s">
        <v>20</v>
      </c>
      <c r="C37" s="14" t="s">
        <v>99</v>
      </c>
      <c r="D37" s="13" t="s">
        <v>100</v>
      </c>
      <c r="E37" s="48">
        <v>13</v>
      </c>
      <c r="F37" s="45">
        <v>974</v>
      </c>
      <c r="G37" s="35">
        <v>12662</v>
      </c>
      <c r="H37" s="49">
        <v>1.92E-3</v>
      </c>
      <c r="I37" s="38">
        <v>2.5000000000000001E-2</v>
      </c>
      <c r="J37" s="15"/>
    </row>
    <row r="38" spans="1:10" ht="39.75" customHeight="1" x14ac:dyDescent="0.4">
      <c r="A38" s="33">
        <v>18</v>
      </c>
      <c r="B38" s="13" t="s">
        <v>21</v>
      </c>
      <c r="C38" s="14" t="s">
        <v>101</v>
      </c>
      <c r="D38" s="13" t="s">
        <v>100</v>
      </c>
      <c r="E38" s="48">
        <v>9</v>
      </c>
      <c r="F38" s="35">
        <v>1189</v>
      </c>
      <c r="G38" s="35">
        <v>10701</v>
      </c>
      <c r="H38" s="49">
        <v>2.2899999999999999E-3</v>
      </c>
      <c r="I38" s="38">
        <v>2.1000000000000001E-2</v>
      </c>
      <c r="J38" s="15"/>
    </row>
    <row r="39" spans="1:10" ht="39.75" customHeight="1" x14ac:dyDescent="0.4">
      <c r="A39" s="33">
        <v>19</v>
      </c>
      <c r="B39" s="13" t="s">
        <v>22</v>
      </c>
      <c r="C39" s="14" t="s">
        <v>102</v>
      </c>
      <c r="D39" s="13" t="s">
        <v>93</v>
      </c>
      <c r="E39" s="34">
        <v>1.8239999999999999E-2</v>
      </c>
      <c r="F39" s="35">
        <v>515921</v>
      </c>
      <c r="G39" s="42">
        <v>9410.4</v>
      </c>
      <c r="H39" s="45">
        <v>1</v>
      </c>
      <c r="I39" s="38">
        <v>1.7999999999999999E-2</v>
      </c>
      <c r="J39" s="15"/>
    </row>
    <row r="40" spans="1:10" ht="39.75" customHeight="1" x14ac:dyDescent="0.4">
      <c r="A40" s="33">
        <v>20</v>
      </c>
      <c r="B40" s="13" t="s">
        <v>23</v>
      </c>
      <c r="C40" s="14" t="s">
        <v>103</v>
      </c>
      <c r="D40" s="13" t="s">
        <v>93</v>
      </c>
      <c r="E40" s="46">
        <v>1.4266900000000001E-2</v>
      </c>
      <c r="F40" s="35">
        <v>725535</v>
      </c>
      <c r="G40" s="36">
        <v>10351.14</v>
      </c>
      <c r="H40" s="40">
        <v>1.01</v>
      </c>
      <c r="I40" s="38">
        <v>1.4E-2</v>
      </c>
      <c r="J40" s="15"/>
    </row>
    <row r="41" spans="1:10" ht="39.75" customHeight="1" x14ac:dyDescent="0.4">
      <c r="A41" s="33">
        <v>21</v>
      </c>
      <c r="B41" s="13" t="s">
        <v>24</v>
      </c>
      <c r="C41" s="14" t="s">
        <v>104</v>
      </c>
      <c r="D41" s="13" t="s">
        <v>90</v>
      </c>
      <c r="E41" s="39">
        <v>13.553599999999999</v>
      </c>
      <c r="F41" s="45">
        <v>861</v>
      </c>
      <c r="G41" s="36">
        <v>11669.65</v>
      </c>
      <c r="H41" s="38">
        <v>1E-3</v>
      </c>
      <c r="I41" s="38">
        <v>1.4E-2</v>
      </c>
      <c r="J41" s="15"/>
    </row>
    <row r="42" spans="1:10" ht="39.75" customHeight="1" x14ac:dyDescent="0.4">
      <c r="A42" s="33">
        <v>22</v>
      </c>
      <c r="B42" s="13" t="s">
        <v>25</v>
      </c>
      <c r="C42" s="14" t="s">
        <v>105</v>
      </c>
      <c r="D42" s="13" t="s">
        <v>90</v>
      </c>
      <c r="E42" s="43">
        <v>6.37</v>
      </c>
      <c r="F42" s="45">
        <v>554</v>
      </c>
      <c r="G42" s="36">
        <v>3528.98</v>
      </c>
      <c r="H42" s="38">
        <v>1E-3</v>
      </c>
      <c r="I42" s="38">
        <v>6.0000000000000001E-3</v>
      </c>
      <c r="J42" s="15"/>
    </row>
    <row r="43" spans="1:10" ht="39.75" customHeight="1" x14ac:dyDescent="0.4">
      <c r="A43" s="33">
        <v>23</v>
      </c>
      <c r="B43" s="13" t="s">
        <v>26</v>
      </c>
      <c r="C43" s="14" t="s">
        <v>106</v>
      </c>
      <c r="D43" s="13" t="s">
        <v>90</v>
      </c>
      <c r="E43" s="34">
        <v>5.7509399999999999</v>
      </c>
      <c r="F43" s="35">
        <v>2146</v>
      </c>
      <c r="G43" s="36">
        <v>12341.52</v>
      </c>
      <c r="H43" s="38">
        <v>1E-3</v>
      </c>
      <c r="I43" s="38">
        <v>6.0000000000000001E-3</v>
      </c>
      <c r="J43" s="15"/>
    </row>
    <row r="44" spans="1:10" ht="39.75" customHeight="1" x14ac:dyDescent="0.4">
      <c r="A44" s="33">
        <v>24</v>
      </c>
      <c r="B44" s="13" t="s">
        <v>27</v>
      </c>
      <c r="C44" s="14" t="s">
        <v>107</v>
      </c>
      <c r="D44" s="13" t="s">
        <v>90</v>
      </c>
      <c r="E44" s="44">
        <v>5.1723359999999996</v>
      </c>
      <c r="F44" s="45">
        <v>187</v>
      </c>
      <c r="G44" s="40">
        <v>967.23</v>
      </c>
      <c r="H44" s="38">
        <v>1E-3</v>
      </c>
      <c r="I44" s="38">
        <v>5.0000000000000001E-3</v>
      </c>
      <c r="J44" s="15"/>
    </row>
    <row r="45" spans="1:10" ht="39.75" customHeight="1" x14ac:dyDescent="0.4">
      <c r="A45" s="33">
        <v>25</v>
      </c>
      <c r="B45" s="13" t="s">
        <v>28</v>
      </c>
      <c r="C45" s="14" t="s">
        <v>108</v>
      </c>
      <c r="D45" s="13" t="s">
        <v>90</v>
      </c>
      <c r="E45" s="39">
        <v>4.3315999999999999</v>
      </c>
      <c r="F45" s="45">
        <v>241</v>
      </c>
      <c r="G45" s="36">
        <v>1043.92</v>
      </c>
      <c r="H45" s="49">
        <v>1.1100000000000001E-3</v>
      </c>
      <c r="I45" s="38">
        <v>5.0000000000000001E-3</v>
      </c>
      <c r="J45" s="15"/>
    </row>
    <row r="46" spans="1:10" ht="39.75" customHeight="1" x14ac:dyDescent="0.4">
      <c r="A46" s="33">
        <v>26</v>
      </c>
      <c r="B46" s="13" t="s">
        <v>29</v>
      </c>
      <c r="C46" s="14" t="s">
        <v>109</v>
      </c>
      <c r="D46" s="13" t="s">
        <v>90</v>
      </c>
      <c r="E46" s="50">
        <v>4.3159999999999998</v>
      </c>
      <c r="F46" s="35">
        <v>1251</v>
      </c>
      <c r="G46" s="36">
        <v>5399.32</v>
      </c>
      <c r="H46" s="38">
        <v>1E-3</v>
      </c>
      <c r="I46" s="38">
        <v>4.0000000000000001E-3</v>
      </c>
      <c r="J46" s="15"/>
    </row>
    <row r="47" spans="1:10" ht="39.75" customHeight="1" x14ac:dyDescent="0.4">
      <c r="A47" s="33">
        <v>27</v>
      </c>
      <c r="B47" s="13" t="s">
        <v>30</v>
      </c>
      <c r="C47" s="14" t="s">
        <v>110</v>
      </c>
      <c r="D47" s="13" t="s">
        <v>93</v>
      </c>
      <c r="E47" s="46">
        <v>3.7217999999999999E-3</v>
      </c>
      <c r="F47" s="35">
        <v>96649</v>
      </c>
      <c r="G47" s="40">
        <v>359.71</v>
      </c>
      <c r="H47" s="40">
        <v>1.01</v>
      </c>
      <c r="I47" s="38">
        <v>4.0000000000000001E-3</v>
      </c>
      <c r="J47" s="15"/>
    </row>
    <row r="48" spans="1:10" ht="39.75" customHeight="1" x14ac:dyDescent="0.4">
      <c r="A48" s="33">
        <v>28</v>
      </c>
      <c r="B48" s="13" t="s">
        <v>31</v>
      </c>
      <c r="C48" s="14" t="s">
        <v>111</v>
      </c>
      <c r="D48" s="13" t="s">
        <v>83</v>
      </c>
      <c r="E48" s="34">
        <v>4.4379400000000002</v>
      </c>
      <c r="F48" s="45">
        <v>264</v>
      </c>
      <c r="G48" s="36">
        <v>1171.6199999999999</v>
      </c>
      <c r="H48" s="47">
        <v>6.9999999999999999E-4</v>
      </c>
      <c r="I48" s="38">
        <v>3.0000000000000001E-3</v>
      </c>
      <c r="J48" s="15"/>
    </row>
    <row r="49" spans="1:10" ht="39.75" customHeight="1" x14ac:dyDescent="0.4">
      <c r="A49" s="33">
        <v>29</v>
      </c>
      <c r="B49" s="13" t="s">
        <v>32</v>
      </c>
      <c r="C49" s="14" t="s">
        <v>112</v>
      </c>
      <c r="D49" s="13" t="s">
        <v>93</v>
      </c>
      <c r="E49" s="46">
        <v>2.4811999999999998E-3</v>
      </c>
      <c r="F49" s="35">
        <v>435089</v>
      </c>
      <c r="G49" s="36">
        <v>1079.54</v>
      </c>
      <c r="H49" s="40">
        <v>1.03</v>
      </c>
      <c r="I49" s="38">
        <v>3.0000000000000001E-3</v>
      </c>
      <c r="J49" s="15"/>
    </row>
    <row r="50" spans="1:10" ht="39.75" customHeight="1" x14ac:dyDescent="0.4">
      <c r="A50" s="33">
        <v>30</v>
      </c>
      <c r="B50" s="13" t="s">
        <v>33</v>
      </c>
      <c r="C50" s="14" t="s">
        <v>113</v>
      </c>
      <c r="D50" s="13" t="s">
        <v>90</v>
      </c>
      <c r="E50" s="50">
        <v>1.849</v>
      </c>
      <c r="F50" s="35">
        <v>1473</v>
      </c>
      <c r="G50" s="36">
        <v>2723.58</v>
      </c>
      <c r="H50" s="38">
        <v>1E-3</v>
      </c>
      <c r="I50" s="38">
        <v>2E-3</v>
      </c>
      <c r="J50" s="15"/>
    </row>
    <row r="51" spans="1:10" ht="39.75" customHeight="1" x14ac:dyDescent="0.4">
      <c r="A51" s="33">
        <v>31</v>
      </c>
      <c r="B51" s="13" t="s">
        <v>34</v>
      </c>
      <c r="C51" s="14" t="s">
        <v>114</v>
      </c>
      <c r="D51" s="13" t="s">
        <v>115</v>
      </c>
      <c r="E51" s="48">
        <v>26</v>
      </c>
      <c r="F51" s="45">
        <v>347</v>
      </c>
      <c r="G51" s="35">
        <v>9022</v>
      </c>
      <c r="H51" s="49">
        <v>6.0000000000000002E-5</v>
      </c>
      <c r="I51" s="38">
        <v>2E-3</v>
      </c>
      <c r="J51" s="15"/>
    </row>
    <row r="52" spans="1:10" ht="39.75" customHeight="1" x14ac:dyDescent="0.4">
      <c r="A52" s="33">
        <v>32</v>
      </c>
      <c r="B52" s="13" t="s">
        <v>35</v>
      </c>
      <c r="C52" s="14" t="s">
        <v>116</v>
      </c>
      <c r="D52" s="13" t="s">
        <v>100</v>
      </c>
      <c r="E52" s="43">
        <v>6.55</v>
      </c>
      <c r="F52" s="35">
        <v>1558</v>
      </c>
      <c r="G52" s="42">
        <v>10204.9</v>
      </c>
      <c r="H52" s="47">
        <v>2.0000000000000001E-4</v>
      </c>
      <c r="I52" s="38">
        <v>1E-3</v>
      </c>
      <c r="J52" s="15"/>
    </row>
    <row r="53" spans="1:10" ht="39.75" customHeight="1" x14ac:dyDescent="0.4">
      <c r="A53" s="33">
        <v>33</v>
      </c>
      <c r="B53" s="13" t="s">
        <v>36</v>
      </c>
      <c r="C53" s="14" t="s">
        <v>117</v>
      </c>
      <c r="D53" s="13" t="s">
        <v>90</v>
      </c>
      <c r="E53" s="50">
        <v>1.242</v>
      </c>
      <c r="F53" s="35">
        <v>1590</v>
      </c>
      <c r="G53" s="36">
        <v>1974.78</v>
      </c>
      <c r="H53" s="38">
        <v>1E-3</v>
      </c>
      <c r="I53" s="38">
        <v>1E-3</v>
      </c>
      <c r="J53" s="15"/>
    </row>
    <row r="54" spans="1:10" ht="39.75" customHeight="1" x14ac:dyDescent="0.4">
      <c r="A54" s="33">
        <v>34</v>
      </c>
      <c r="B54" s="13" t="s">
        <v>37</v>
      </c>
      <c r="C54" s="14" t="s">
        <v>118</v>
      </c>
      <c r="D54" s="13" t="s">
        <v>90</v>
      </c>
      <c r="E54" s="39">
        <v>1.1052</v>
      </c>
      <c r="F54" s="45">
        <v>398</v>
      </c>
      <c r="G54" s="40">
        <v>439.87</v>
      </c>
      <c r="H54" s="38">
        <v>1E-3</v>
      </c>
      <c r="I54" s="38">
        <v>1E-3</v>
      </c>
      <c r="J54" s="15"/>
    </row>
    <row r="55" spans="1:10" ht="39.75" customHeight="1" x14ac:dyDescent="0.4">
      <c r="A55" s="33">
        <v>35</v>
      </c>
      <c r="B55" s="13" t="s">
        <v>38</v>
      </c>
      <c r="C55" s="14" t="s">
        <v>119</v>
      </c>
      <c r="D55" s="13" t="s">
        <v>120</v>
      </c>
      <c r="E55" s="50">
        <v>1.4999999999999999E-2</v>
      </c>
      <c r="F55" s="35">
        <v>162417</v>
      </c>
      <c r="G55" s="36">
        <v>2436.25</v>
      </c>
      <c r="H55" s="47">
        <v>6.0400000000000002E-2</v>
      </c>
      <c r="I55" s="38">
        <v>1E-3</v>
      </c>
      <c r="J55" s="15"/>
    </row>
    <row r="56" spans="1:10" ht="39.75" customHeight="1" x14ac:dyDescent="0.4">
      <c r="A56" s="33">
        <v>36</v>
      </c>
      <c r="B56" s="13" t="s">
        <v>39</v>
      </c>
      <c r="C56" s="14" t="s">
        <v>121</v>
      </c>
      <c r="D56" s="13" t="s">
        <v>122</v>
      </c>
      <c r="E56" s="48">
        <v>4</v>
      </c>
      <c r="F56" s="35">
        <v>1030</v>
      </c>
      <c r="G56" s="35">
        <v>4120</v>
      </c>
      <c r="H56" s="49">
        <v>1.8000000000000001E-4</v>
      </c>
      <c r="I56" s="38">
        <v>1E-3</v>
      </c>
      <c r="J56" s="15"/>
    </row>
    <row r="57" spans="1:10" ht="39.75" customHeight="1" x14ac:dyDescent="0.4">
      <c r="A57" s="33">
        <v>37</v>
      </c>
      <c r="B57" s="13" t="s">
        <v>40</v>
      </c>
      <c r="C57" s="14" t="s">
        <v>123</v>
      </c>
      <c r="D57" s="13" t="s">
        <v>115</v>
      </c>
      <c r="E57" s="48">
        <v>8</v>
      </c>
      <c r="F57" s="45">
        <v>588</v>
      </c>
      <c r="G57" s="35">
        <v>4704</v>
      </c>
      <c r="H57" s="49">
        <v>8.0000000000000007E-5</v>
      </c>
      <c r="I57" s="38">
        <v>1E-3</v>
      </c>
      <c r="J57" s="15"/>
    </row>
    <row r="58" spans="1:10" ht="39.75" customHeight="1" x14ac:dyDescent="0.4">
      <c r="A58" s="33">
        <v>38</v>
      </c>
      <c r="B58" s="13" t="s">
        <v>41</v>
      </c>
      <c r="C58" s="14" t="s">
        <v>124</v>
      </c>
      <c r="D58" s="13" t="s">
        <v>122</v>
      </c>
      <c r="E58" s="44">
        <v>0.62281200000000003</v>
      </c>
      <c r="F58" s="35">
        <v>3196</v>
      </c>
      <c r="G58" s="36">
        <v>1990.51</v>
      </c>
      <c r="H58" s="38">
        <v>1E-3</v>
      </c>
      <c r="I58" s="38">
        <v>1E-3</v>
      </c>
      <c r="J58" s="15"/>
    </row>
    <row r="59" spans="1:10" ht="39.75" customHeight="1" x14ac:dyDescent="0.4">
      <c r="A59" s="33">
        <v>39</v>
      </c>
      <c r="B59" s="13" t="s">
        <v>42</v>
      </c>
      <c r="C59" s="14" t="s">
        <v>125</v>
      </c>
      <c r="D59" s="13" t="s">
        <v>122</v>
      </c>
      <c r="E59" s="48">
        <v>2</v>
      </c>
      <c r="F59" s="35">
        <v>1981</v>
      </c>
      <c r="G59" s="35">
        <v>3962</v>
      </c>
      <c r="H59" s="49">
        <v>3.1E-4</v>
      </c>
      <c r="I59" s="38">
        <v>1E-3</v>
      </c>
      <c r="J59" s="15"/>
    </row>
    <row r="60" spans="1:10" ht="39.75" customHeight="1" x14ac:dyDescent="0.4">
      <c r="A60" s="33">
        <v>40</v>
      </c>
      <c r="B60" s="13" t="s">
        <v>43</v>
      </c>
      <c r="C60" s="14" t="s">
        <v>126</v>
      </c>
      <c r="D60" s="13" t="s">
        <v>90</v>
      </c>
      <c r="E60" s="46">
        <v>0.56466240000000001</v>
      </c>
      <c r="F60" s="35">
        <v>1372</v>
      </c>
      <c r="G60" s="40">
        <v>774.72</v>
      </c>
      <c r="H60" s="38">
        <v>1E-3</v>
      </c>
      <c r="I60" s="38">
        <v>1E-3</v>
      </c>
      <c r="J60" s="15"/>
    </row>
    <row r="61" spans="1:10" ht="39.75" customHeight="1" x14ac:dyDescent="0.4">
      <c r="A61" s="33">
        <v>41</v>
      </c>
      <c r="B61" s="13" t="s">
        <v>44</v>
      </c>
      <c r="C61" s="14" t="s">
        <v>127</v>
      </c>
      <c r="D61" s="13" t="s">
        <v>83</v>
      </c>
      <c r="E61" s="50">
        <v>1.1180000000000001</v>
      </c>
      <c r="F61" s="35">
        <v>4971</v>
      </c>
      <c r="G61" s="36">
        <v>5557.58</v>
      </c>
      <c r="H61" s="47">
        <v>5.0000000000000001E-4</v>
      </c>
      <c r="I61" s="38">
        <v>1E-3</v>
      </c>
      <c r="J61" s="15"/>
    </row>
    <row r="62" spans="1:10" ht="39.75" customHeight="1" x14ac:dyDescent="0.4">
      <c r="A62" s="33">
        <v>42</v>
      </c>
      <c r="B62" s="13" t="s">
        <v>45</v>
      </c>
      <c r="C62" s="14" t="s">
        <v>128</v>
      </c>
      <c r="D62" s="13" t="s">
        <v>100</v>
      </c>
      <c r="E62" s="50">
        <v>13.493</v>
      </c>
      <c r="F62" s="45">
        <v>339</v>
      </c>
      <c r="G62" s="36">
        <v>4574.13</v>
      </c>
      <c r="H62" s="49">
        <v>4.0000000000000003E-5</v>
      </c>
      <c r="I62" s="38">
        <v>1E-3</v>
      </c>
      <c r="J62" s="15"/>
    </row>
    <row r="63" spans="1:10" ht="39.75" customHeight="1" x14ac:dyDescent="0.4">
      <c r="A63" s="33">
        <v>43</v>
      </c>
      <c r="B63" s="13" t="s">
        <v>46</v>
      </c>
      <c r="C63" s="14" t="s">
        <v>129</v>
      </c>
      <c r="D63" s="13" t="s">
        <v>90</v>
      </c>
      <c r="E63" s="50">
        <v>0.38400000000000001</v>
      </c>
      <c r="F63" s="45">
        <v>880</v>
      </c>
      <c r="G63" s="40">
        <v>337.92</v>
      </c>
      <c r="H63" s="38">
        <v>1E-3</v>
      </c>
      <c r="I63" s="45">
        <v>0</v>
      </c>
      <c r="J63" s="15"/>
    </row>
    <row r="64" spans="1:10" ht="39.75" customHeight="1" x14ac:dyDescent="0.4">
      <c r="A64" s="33">
        <v>44</v>
      </c>
      <c r="B64" s="13" t="s">
        <v>47</v>
      </c>
      <c r="C64" s="14" t="s">
        <v>130</v>
      </c>
      <c r="D64" s="13" t="s">
        <v>90</v>
      </c>
      <c r="E64" s="44">
        <v>0.28755599999999998</v>
      </c>
      <c r="F64" s="35">
        <v>1103</v>
      </c>
      <c r="G64" s="40">
        <v>317.17</v>
      </c>
      <c r="H64" s="38">
        <v>1E-3</v>
      </c>
      <c r="I64" s="45">
        <v>0</v>
      </c>
      <c r="J64" s="15"/>
    </row>
    <row r="65" spans="1:10" ht="39.75" customHeight="1" x14ac:dyDescent="0.4">
      <c r="A65" s="33">
        <v>45</v>
      </c>
      <c r="B65" s="13" t="s">
        <v>48</v>
      </c>
      <c r="C65" s="14" t="s">
        <v>131</v>
      </c>
      <c r="D65" s="13" t="s">
        <v>122</v>
      </c>
      <c r="E65" s="48">
        <v>2</v>
      </c>
      <c r="F65" s="35">
        <v>1105</v>
      </c>
      <c r="G65" s="35">
        <v>2210</v>
      </c>
      <c r="H65" s="49">
        <v>1.3999999999999999E-4</v>
      </c>
      <c r="I65" s="45">
        <v>0</v>
      </c>
      <c r="J65" s="15"/>
    </row>
    <row r="66" spans="1:10" ht="39.75" customHeight="1" x14ac:dyDescent="0.4">
      <c r="A66" s="33">
        <v>46</v>
      </c>
      <c r="B66" s="13" t="s">
        <v>49</v>
      </c>
      <c r="C66" s="14" t="s">
        <v>132</v>
      </c>
      <c r="D66" s="13" t="s">
        <v>83</v>
      </c>
      <c r="E66" s="44">
        <v>0.77918399999999999</v>
      </c>
      <c r="F66" s="35">
        <v>4057</v>
      </c>
      <c r="G66" s="36">
        <v>3161.15</v>
      </c>
      <c r="H66" s="49">
        <v>2.5000000000000001E-4</v>
      </c>
      <c r="I66" s="45">
        <v>0</v>
      </c>
      <c r="J66" s="15"/>
    </row>
    <row r="67" spans="1:10" ht="39.75" customHeight="1" x14ac:dyDescent="0.4">
      <c r="A67" s="33">
        <v>47</v>
      </c>
      <c r="B67" s="13" t="s">
        <v>50</v>
      </c>
      <c r="C67" s="14" t="s">
        <v>133</v>
      </c>
      <c r="D67" s="13" t="s">
        <v>90</v>
      </c>
      <c r="E67" s="50">
        <v>0.128</v>
      </c>
      <c r="F67" s="45">
        <v>484</v>
      </c>
      <c r="G67" s="40">
        <v>61.95</v>
      </c>
      <c r="H67" s="38">
        <v>1E-3</v>
      </c>
      <c r="I67" s="45">
        <v>0</v>
      </c>
      <c r="J67" s="15"/>
    </row>
    <row r="68" spans="1:10" ht="39.75" customHeight="1" x14ac:dyDescent="0.4">
      <c r="A68" s="33">
        <v>48</v>
      </c>
      <c r="B68" s="13" t="s">
        <v>51</v>
      </c>
      <c r="C68" s="14" t="s">
        <v>134</v>
      </c>
      <c r="D68" s="13" t="s">
        <v>90</v>
      </c>
      <c r="E68" s="43">
        <v>0.06</v>
      </c>
      <c r="F68" s="35">
        <v>1092</v>
      </c>
      <c r="G68" s="40">
        <v>65.52</v>
      </c>
      <c r="H68" s="38">
        <v>1E-3</v>
      </c>
      <c r="I68" s="45">
        <v>0</v>
      </c>
      <c r="J68" s="15"/>
    </row>
    <row r="69" spans="1:10" ht="39.75" customHeight="1" x14ac:dyDescent="0.4">
      <c r="A69" s="33">
        <v>49</v>
      </c>
      <c r="B69" s="13" t="s">
        <v>52</v>
      </c>
      <c r="C69" s="14" t="s">
        <v>135</v>
      </c>
      <c r="D69" s="13" t="s">
        <v>122</v>
      </c>
      <c r="E69" s="39">
        <v>6.5500000000000003E-2</v>
      </c>
      <c r="F69" s="45">
        <v>883</v>
      </c>
      <c r="G69" s="40">
        <v>57.84</v>
      </c>
      <c r="H69" s="49">
        <v>4.2000000000000002E-4</v>
      </c>
      <c r="I69" s="45">
        <v>0</v>
      </c>
      <c r="J69" s="15"/>
    </row>
    <row r="70" spans="1:10" ht="39.75" customHeight="1" x14ac:dyDescent="0.4">
      <c r="A70" s="33">
        <v>50</v>
      </c>
      <c r="B70" s="13" t="s">
        <v>53</v>
      </c>
      <c r="C70" s="14" t="s">
        <v>136</v>
      </c>
      <c r="D70" s="13" t="s">
        <v>93</v>
      </c>
      <c r="E70" s="44">
        <v>1.5E-5</v>
      </c>
      <c r="F70" s="51">
        <v>3956916</v>
      </c>
      <c r="G70" s="40">
        <v>59.35</v>
      </c>
      <c r="H70" s="45">
        <v>1</v>
      </c>
      <c r="I70" s="45">
        <v>0</v>
      </c>
      <c r="J70" s="15"/>
    </row>
    <row r="71" spans="1:10" ht="39.75" customHeight="1" x14ac:dyDescent="0.4">
      <c r="A71" s="33">
        <v>51</v>
      </c>
      <c r="B71" s="13" t="s">
        <v>54</v>
      </c>
      <c r="C71" s="14" t="s">
        <v>137</v>
      </c>
      <c r="D71" s="13" t="s">
        <v>93</v>
      </c>
      <c r="E71" s="44">
        <v>1.5E-5</v>
      </c>
      <c r="F71" s="51">
        <v>2358157</v>
      </c>
      <c r="G71" s="40">
        <v>35.369999999999997</v>
      </c>
      <c r="H71" s="45">
        <v>1</v>
      </c>
      <c r="I71" s="45">
        <v>0</v>
      </c>
      <c r="J71" s="15"/>
    </row>
    <row r="72" spans="1:10" ht="39.75" customHeight="1" x14ac:dyDescent="0.4">
      <c r="A72" s="33">
        <v>52</v>
      </c>
      <c r="B72" s="13" t="s">
        <v>55</v>
      </c>
      <c r="C72" s="14" t="s">
        <v>138</v>
      </c>
      <c r="D72" s="13" t="s">
        <v>93</v>
      </c>
      <c r="E72" s="46">
        <v>2.57348E-3</v>
      </c>
      <c r="F72" s="51">
        <v>1174643</v>
      </c>
      <c r="G72" s="36">
        <v>3022.92</v>
      </c>
      <c r="H72" s="30"/>
      <c r="I72" s="30"/>
      <c r="J72" s="15"/>
    </row>
    <row r="73" spans="1:10" ht="39.75" customHeight="1" x14ac:dyDescent="0.4">
      <c r="A73" s="33">
        <v>53</v>
      </c>
      <c r="B73" s="13" t="s">
        <v>56</v>
      </c>
      <c r="C73" s="14" t="s">
        <v>139</v>
      </c>
      <c r="D73" s="13" t="s">
        <v>100</v>
      </c>
      <c r="E73" s="44">
        <v>21.234396</v>
      </c>
      <c r="F73" s="45">
        <v>89</v>
      </c>
      <c r="G73" s="36">
        <v>1889.86</v>
      </c>
      <c r="H73" s="30"/>
      <c r="I73" s="30"/>
      <c r="J73" s="15"/>
    </row>
    <row r="74" spans="1:10" ht="39.75" customHeight="1" x14ac:dyDescent="0.4">
      <c r="A74" s="33">
        <v>54</v>
      </c>
      <c r="B74" s="13" t="s">
        <v>57</v>
      </c>
      <c r="C74" s="14" t="s">
        <v>140</v>
      </c>
      <c r="D74" s="13" t="s">
        <v>100</v>
      </c>
      <c r="E74" s="44">
        <v>21.234396</v>
      </c>
      <c r="F74" s="45">
        <v>259</v>
      </c>
      <c r="G74" s="36">
        <v>5499.71</v>
      </c>
      <c r="H74" s="30"/>
      <c r="I74" s="30"/>
      <c r="J74" s="15"/>
    </row>
    <row r="75" spans="1:10" x14ac:dyDescent="0.4">
      <c r="A75" s="21"/>
      <c r="B75" s="23"/>
      <c r="C75" s="22" t="s">
        <v>141</v>
      </c>
      <c r="D75" s="23" t="s">
        <v>142</v>
      </c>
      <c r="E75" s="24"/>
      <c r="F75" s="24"/>
      <c r="G75" s="52">
        <v>1338889</v>
      </c>
      <c r="H75" s="24"/>
      <c r="I75" s="53">
        <v>3.5409999999999999</v>
      </c>
      <c r="J75" s="24"/>
    </row>
    <row r="76" spans="1:10" ht="12.6" customHeight="1" x14ac:dyDescent="0.4">
      <c r="A76" s="16"/>
      <c r="B76" s="29"/>
      <c r="C76" s="17"/>
      <c r="D76" s="18"/>
      <c r="E76" s="19"/>
      <c r="F76" s="20"/>
      <c r="G76" s="20"/>
      <c r="H76" s="20"/>
      <c r="I76" s="20"/>
      <c r="J76" s="20"/>
    </row>
    <row r="77" spans="1:10" x14ac:dyDescent="0.4">
      <c r="A77" s="21"/>
      <c r="B77" s="23"/>
      <c r="C77" s="22" t="s">
        <v>143</v>
      </c>
      <c r="D77" s="23" t="s">
        <v>142</v>
      </c>
      <c r="E77" s="24"/>
      <c r="F77" s="24"/>
      <c r="G77" s="52">
        <v>1338889</v>
      </c>
      <c r="H77" s="24"/>
      <c r="I77" s="53">
        <v>3.5409999999999999</v>
      </c>
      <c r="J77" s="24"/>
    </row>
    <row r="78" spans="1:10" ht="12.6" customHeight="1" x14ac:dyDescent="0.4">
      <c r="A78" s="12"/>
      <c r="B78" s="12"/>
      <c r="C78" s="12"/>
      <c r="D78" s="12"/>
      <c r="E78" s="12"/>
      <c r="F78" s="12"/>
      <c r="G78" s="12"/>
      <c r="H78" s="12"/>
      <c r="I78" s="12"/>
      <c r="J78" s="12"/>
    </row>
    <row r="79" spans="1:10" x14ac:dyDescent="0.4">
      <c r="A79" s="2"/>
    </row>
  </sheetData>
  <mergeCells count="17">
    <mergeCell ref="J17:J18"/>
    <mergeCell ref="C13:H13"/>
    <mergeCell ref="A16:H16"/>
    <mergeCell ref="A17:A18"/>
    <mergeCell ref="B17:B18"/>
    <mergeCell ref="C17:C18"/>
    <mergeCell ref="D17:D18"/>
    <mergeCell ref="E17:E18"/>
    <mergeCell ref="F17:G17"/>
    <mergeCell ref="H17:I17"/>
    <mergeCell ref="D20:I20"/>
    <mergeCell ref="C11:H11"/>
    <mergeCell ref="C2:H2"/>
    <mergeCell ref="C4:H4"/>
    <mergeCell ref="G6:H6"/>
    <mergeCell ref="C8:H8"/>
    <mergeCell ref="C10:H10"/>
  </mergeCells>
  <pageMargins left="0.59055118110000004" right="0.59055118110000004" top="0.78740157479999995" bottom="0.78740157479999995" header="0.31496062990000001" footer="0.31496062990000001"/>
  <pageSetup paperSize="9" scale="82" fitToHeight="10000" orientation="landscape" useFirstPageNumber="1" horizontalDpi="300" verticalDpi="300" r:id="rId1"/>
  <headerFooter>
    <oddHeader>&amp;C&amp;"Times New Roman,обычный"Программный комплекс АВС (редакция 2026.7) 630</oddHead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СССР</vt:lpstr>
      <vt:lpstr>02-01-01-03</vt:lpstr>
      <vt:lpstr>ведомость</vt:lpstr>
      <vt:lpstr>масса</vt:lpstr>
      <vt:lpstr>'02-01-01-03'!Заголовки_для_печати</vt:lpstr>
      <vt:lpstr>ведомость!Заголовки_для_печати</vt:lpstr>
      <vt:lpstr>масса!Заголовки_для_печати</vt:lpstr>
      <vt:lpstr>СССР!Заголовки_для_печати</vt:lpstr>
      <vt:lpstr>'02-01-01-03'!Область_печати</vt:lpstr>
      <vt:lpstr>ведомость!Область_печати</vt:lpstr>
      <vt:lpstr>масса!Область_печати</vt:lpstr>
      <vt:lpstr>СССР!Область_печати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User</cp:lastModifiedBy>
  <cp:revision>1</cp:revision>
  <dcterms:created xsi:type="dcterms:W3CDTF">2026-08-26T17:16:07Z</dcterms:created>
  <dcterms:modified xsi:type="dcterms:W3CDTF">2026-10-13T21:25:46Z</dcterms:modified>
</cp:coreProperties>
</file>