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filterPrivacy="1" defaultThemeVersion="124226"/>
  <xr:revisionPtr revIDLastSave="0" documentId="13_ncr:1_{004102D9-4940-47AA-8678-0E03A3143FBB}" xr6:coauthVersionLast="47" xr6:coauthVersionMax="47" xr10:uidLastSave="{00000000-0000-0000-0000-000000000000}"/>
  <bookViews>
    <workbookView xWindow="-120" yWindow="-120" windowWidth="20730" windowHeight="11160" firstSheet="3" activeTab="3" xr2:uid="{00000000-000D-0000-FFFF-FFFF00000000}"/>
  </bookViews>
  <sheets>
    <sheet name="01" sheetId="1" state="hidden" r:id="rId1"/>
    <sheet name="Лист2" sheetId="2" state="hidden" r:id="rId2"/>
    <sheet name="02" sheetId="3" state="hidden" r:id="rId3"/>
    <sheet name="орг.техн" sheetId="4" r:id="rId4"/>
    <sheet name="журналы" sheetId="5" state="hidden" r:id="rId5"/>
    <sheet name="мусор" sheetId="6" state="hidden" r:id="rId6"/>
  </sheets>
  <calcPr calcId="181029"/>
</workbook>
</file>

<file path=xl/calcChain.xml><?xml version="1.0" encoding="utf-8"?>
<calcChain xmlns="http://schemas.openxmlformats.org/spreadsheetml/2006/main">
  <c r="G21" i="5" l="1"/>
  <c r="G26" i="5" l="1"/>
  <c r="G25" i="5"/>
  <c r="G24" i="5"/>
  <c r="G23" i="5"/>
  <c r="G22" i="5"/>
  <c r="G8" i="5"/>
  <c r="G27" i="5" l="1"/>
  <c r="I30" i="6"/>
  <c r="I29" i="6"/>
  <c r="I28" i="6"/>
  <c r="I25" i="6"/>
  <c r="I24" i="6"/>
  <c r="I23" i="6"/>
  <c r="I26" i="6" s="1"/>
  <c r="F13" i="6"/>
  <c r="I31" i="6" l="1"/>
  <c r="I32" i="6"/>
  <c r="I35" i="6" s="1"/>
  <c r="G10" i="5"/>
  <c r="G9" i="5"/>
  <c r="G7" i="5"/>
  <c r="G6" i="5"/>
  <c r="G5" i="5"/>
  <c r="G11" i="5" l="1"/>
  <c r="F17" i="3"/>
  <c r="E17" i="3"/>
  <c r="G16" i="3"/>
  <c r="G15" i="3"/>
  <c r="G14" i="3"/>
  <c r="G13" i="3"/>
  <c r="G12" i="3"/>
  <c r="G11" i="3"/>
  <c r="G10" i="3"/>
  <c r="G9" i="3"/>
  <c r="G8" i="3"/>
  <c r="G17" i="3" s="1"/>
  <c r="G77" i="1"/>
  <c r="G76" i="1"/>
  <c r="G87" i="2"/>
  <c r="G86" i="2"/>
  <c r="G85" i="2"/>
  <c r="G84" i="2"/>
  <c r="G83" i="2"/>
  <c r="G82" i="2"/>
  <c r="G81" i="2"/>
  <c r="G80"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I49" i="2"/>
  <c r="G49" i="2"/>
  <c r="G48" i="2"/>
  <c r="G46" i="2"/>
  <c r="G45" i="2"/>
  <c r="G44" i="2"/>
  <c r="G43" i="2"/>
  <c r="G42" i="2"/>
  <c r="G41" i="2"/>
  <c r="G40" i="2"/>
  <c r="G39" i="2"/>
  <c r="G38" i="2"/>
  <c r="G37" i="2"/>
  <c r="G36" i="2"/>
  <c r="G35" i="2"/>
  <c r="G34" i="2"/>
  <c r="G33" i="2"/>
  <c r="G32" i="2"/>
  <c r="G30" i="2"/>
  <c r="G29" i="2"/>
  <c r="G28" i="2"/>
  <c r="G27" i="2"/>
  <c r="G26" i="2"/>
  <c r="G25" i="2"/>
  <c r="G24" i="2"/>
  <c r="G23" i="2"/>
  <c r="G22" i="2"/>
  <c r="G21" i="2"/>
  <c r="G20" i="2"/>
  <c r="E20" i="2"/>
  <c r="E19" i="2"/>
  <c r="G19" i="2" s="1"/>
  <c r="G18" i="2"/>
  <c r="F16" i="2"/>
  <c r="G16" i="2" s="1"/>
  <c r="G15" i="2"/>
  <c r="G14" i="2"/>
  <c r="G13" i="2"/>
  <c r="G12" i="2"/>
  <c r="G11" i="2"/>
  <c r="H78" i="2" l="1"/>
  <c r="G41" i="1"/>
  <c r="G42" i="1"/>
  <c r="G9" i="1"/>
  <c r="G10" i="1"/>
  <c r="G75" i="1"/>
  <c r="G74" i="1"/>
  <c r="G73" i="1"/>
  <c r="G72" i="1"/>
  <c r="G59" i="1"/>
  <c r="G60" i="1"/>
  <c r="G61" i="1"/>
  <c r="G62" i="1"/>
  <c r="G63" i="1"/>
  <c r="G64" i="1"/>
  <c r="G65" i="1"/>
  <c r="G66" i="1"/>
  <c r="G67" i="1"/>
  <c r="G68" i="1"/>
  <c r="G69" i="1"/>
  <c r="G70" i="1"/>
  <c r="G45" i="1"/>
  <c r="G46" i="1"/>
  <c r="G47" i="1"/>
  <c r="G48" i="1"/>
  <c r="G49" i="1"/>
  <c r="G50" i="1"/>
  <c r="G51" i="1"/>
  <c r="G52" i="1"/>
  <c r="G53" i="1"/>
  <c r="G54" i="1"/>
  <c r="G55" i="1"/>
  <c r="G56" i="1"/>
  <c r="G57" i="1"/>
  <c r="G58" i="1"/>
  <c r="G44" i="1"/>
  <c r="G36" i="1"/>
  <c r="G37" i="1"/>
  <c r="G38" i="1"/>
  <c r="G39" i="1"/>
  <c r="G40" i="1"/>
  <c r="G35" i="1"/>
  <c r="G34" i="1"/>
  <c r="G33" i="1"/>
  <c r="F12" i="1"/>
  <c r="G12" i="1" s="1"/>
  <c r="G11" i="1"/>
  <c r="G14" i="1"/>
  <c r="E16" i="1"/>
  <c r="G16" i="1" s="1"/>
  <c r="E15" i="1"/>
  <c r="G15" i="1" s="1"/>
  <c r="G17" i="1"/>
  <c r="G18" i="1"/>
  <c r="G19" i="1"/>
  <c r="G20" i="1"/>
  <c r="G21" i="1"/>
  <c r="G22" i="1"/>
  <c r="G23" i="1"/>
  <c r="G24" i="1"/>
  <c r="G25" i="1"/>
  <c r="G26" i="1"/>
  <c r="G28" i="1"/>
  <c r="G29" i="1"/>
  <c r="G30" i="1"/>
  <c r="G31" i="1"/>
  <c r="G32" i="1"/>
  <c r="G7" i="1"/>
  <c r="G8" i="1"/>
</calcChain>
</file>

<file path=xl/sharedStrings.xml><?xml version="1.0" encoding="utf-8"?>
<sst xmlns="http://schemas.openxmlformats.org/spreadsheetml/2006/main" count="609" uniqueCount="289">
  <si>
    <t>Начальнику УТО</t>
  </si>
  <si>
    <t xml:space="preserve">ДП Жамбылской области                                           </t>
  </si>
  <si>
    <t>Киымбекову Н.М.</t>
  </si>
  <si>
    <t xml:space="preserve">Рапорт </t>
  </si>
  <si>
    <t>№ п/п</t>
  </si>
  <si>
    <t>Наименование</t>
  </si>
  <si>
    <t>Ед.изм.</t>
  </si>
  <si>
    <t>Кол-во</t>
  </si>
  <si>
    <t xml:space="preserve">Сумма </t>
  </si>
  <si>
    <t>Характеристика</t>
  </si>
  <si>
    <t>Просим Вас обявить гос.закуп на 2021г. для Шуского РОП по следующим видам товаров и услуг:</t>
  </si>
  <si>
    <t>Цена за 1 ед. (тенге)</t>
  </si>
  <si>
    <t>рейс</t>
  </si>
  <si>
    <t xml:space="preserve">Вывоз мусора </t>
  </si>
  <si>
    <t>контейнер</t>
  </si>
  <si>
    <t>Вывоз нечестотс территории - чистка санузлов</t>
  </si>
  <si>
    <t>Производится 1 раз в месяц с двух территорий   находящихся по адресу Шу РОП г. Шу ул.Сатпаева 66 и МОБН р-н Толе-би на кольце.</t>
  </si>
  <si>
    <t>Производится 2 раз в месяц с трех территорий   находящихся по адресу Шу РОП г. Шу ул.Сатпаева 66 ,  МОБН р-н Толе-би на кольце, Админ.полиц р-н Толе-би ул.Балуан Шолак 230.</t>
  </si>
  <si>
    <t>шт.</t>
  </si>
  <si>
    <t>Замена фотобарабана в картридже (старой модели)</t>
  </si>
  <si>
    <t>Замена фотобарабана в картридже (новой модели)</t>
  </si>
  <si>
    <t>замена магнитного вала</t>
  </si>
  <si>
    <t>замена чипа картриджа</t>
  </si>
  <si>
    <t>ремонт принтера и МФУ (диагностика, замена комплектующих)</t>
  </si>
  <si>
    <t>ремонт блока кинетамтики</t>
  </si>
  <si>
    <t>ремонт фьюзерного блока</t>
  </si>
  <si>
    <t>восстановление лазерных картриджей</t>
  </si>
  <si>
    <t xml:space="preserve">заправка лазерных  катриджей </t>
  </si>
  <si>
    <t>Шт.</t>
  </si>
  <si>
    <t>XEROX B205 по мере необходимости.</t>
  </si>
  <si>
    <t xml:space="preserve">услуга </t>
  </si>
  <si>
    <t>м2</t>
  </si>
  <si>
    <t>Услуга производится 1 раз в квартал 822,59 м2 *4 кв. * 35 (цена)</t>
  </si>
  <si>
    <t xml:space="preserve">Услуга производится 1 раз в квартал  445,44 м2 * 4 кв. * 35 (цена) </t>
  </si>
  <si>
    <t xml:space="preserve">Услуги санитарные (Дезинфекция, дератизация) Шу МОБН </t>
  </si>
  <si>
    <t xml:space="preserve">Услуги санитарные (Дезинфекция, дератизация) Шу с. Толеби  </t>
  </si>
  <si>
    <t>Услуга производится 1 раз в квартал 621,74 м2 *4 кв. * 35 (цена)</t>
  </si>
  <si>
    <t xml:space="preserve">Услуги санитарные (Дезинфекция, дератизация) Шу РОП и по  ИВС   </t>
  </si>
  <si>
    <t xml:space="preserve">Услуги по проведению лабораторно-инструментальных исследований по  ИВС   </t>
  </si>
  <si>
    <t xml:space="preserve">Услуга производится 1 раз в квартал </t>
  </si>
  <si>
    <t>услуга</t>
  </si>
  <si>
    <t>кг</t>
  </si>
  <si>
    <t>Бумага А4</t>
  </si>
  <si>
    <t>пачка</t>
  </si>
  <si>
    <t xml:space="preserve">Проверка и стандартизация медицинского оборудования для ИВС </t>
  </si>
  <si>
    <t>карандаш</t>
  </si>
  <si>
    <t>скрепки</t>
  </si>
  <si>
    <t>Скобы</t>
  </si>
  <si>
    <t>Маркер</t>
  </si>
  <si>
    <t>Скотч</t>
  </si>
  <si>
    <t>Дырокол</t>
  </si>
  <si>
    <t>Папка с зажимом</t>
  </si>
  <si>
    <t>Savsung ML-2160</t>
  </si>
  <si>
    <t>Канцтовары</t>
  </si>
  <si>
    <t xml:space="preserve">Ручка </t>
  </si>
  <si>
    <t xml:space="preserve"> Простой</t>
  </si>
  <si>
    <t>шариковая синий цвет</t>
  </si>
  <si>
    <t xml:space="preserve">скоршиватели </t>
  </si>
  <si>
    <t>бумажные</t>
  </si>
  <si>
    <t>Степлер</t>
  </si>
  <si>
    <t>Размер 24/6</t>
  </si>
  <si>
    <t>Размер 26/6</t>
  </si>
  <si>
    <t>Формат А-4</t>
  </si>
  <si>
    <t xml:space="preserve">Штрих </t>
  </si>
  <si>
    <t>ленточный</t>
  </si>
  <si>
    <t>33 мм.</t>
  </si>
  <si>
    <t>Услуга по утилизации шприцов и  отходов медицинского назначения  (по ИВС)</t>
  </si>
  <si>
    <t>в упаковке 6 цветов</t>
  </si>
  <si>
    <t>упак</t>
  </si>
  <si>
    <t>Хозтовары</t>
  </si>
  <si>
    <t xml:space="preserve">Конверт </t>
  </si>
  <si>
    <t>Прозрачный</t>
  </si>
  <si>
    <t xml:space="preserve">Ведро                                                                 </t>
  </si>
  <si>
    <t>Дезинфицирующее средство "Дезотабс"</t>
  </si>
  <si>
    <t>Ерш для туалета</t>
  </si>
  <si>
    <t>Коврик    резиновый</t>
  </si>
  <si>
    <t xml:space="preserve">Лампы светодиодная   цоколь Е 27      </t>
  </si>
  <si>
    <t>Лампы  ЛД-20 светодиодные</t>
  </si>
  <si>
    <t xml:space="preserve">Лампы  ЛД-40   светодиодные                                     </t>
  </si>
  <si>
    <t xml:space="preserve">Лампы галогеновые          </t>
  </si>
  <si>
    <t>Лопата совковая</t>
  </si>
  <si>
    <t xml:space="preserve">Метла                                   </t>
  </si>
  <si>
    <t xml:space="preserve">Моющее средство для окон   </t>
  </si>
  <si>
    <t xml:space="preserve">Моющее средство-гель                            </t>
  </si>
  <si>
    <t>Носилки</t>
  </si>
  <si>
    <t xml:space="preserve">Освежитель воздуха                                             </t>
  </si>
  <si>
    <t>Пакет для мусора 100 л</t>
  </si>
  <si>
    <t>Пакет для мусора 20 л</t>
  </si>
  <si>
    <t>Перчатки х/б</t>
  </si>
  <si>
    <t>Полотенце бумажное</t>
  </si>
  <si>
    <t xml:space="preserve">Средство  для полов       </t>
  </si>
  <si>
    <t xml:space="preserve">Тряпка для пола                                                </t>
  </si>
  <si>
    <t xml:space="preserve">Туалетная бумага (уп.4 шт.)                               </t>
  </si>
  <si>
    <t xml:space="preserve">Туалетное мыло                                    </t>
  </si>
  <si>
    <t xml:space="preserve">Туалетное мыло  жидкое                                   </t>
  </si>
  <si>
    <t xml:space="preserve">Хлорная известь                                    </t>
  </si>
  <si>
    <t xml:space="preserve">Хозяйственное мыло                                          </t>
  </si>
  <si>
    <t>Чайник электрический</t>
  </si>
  <si>
    <t xml:space="preserve">Чистящий порошок   для сантехники                                                      </t>
  </si>
  <si>
    <t xml:space="preserve">Швабра                                            </t>
  </si>
  <si>
    <t xml:space="preserve">Шланг для полива                                  </t>
  </si>
  <si>
    <t>металическое 10 л.</t>
  </si>
  <si>
    <t>шт</t>
  </si>
  <si>
    <t>уп</t>
  </si>
  <si>
    <t>м</t>
  </si>
  <si>
    <t xml:space="preserve">пар </t>
  </si>
  <si>
    <t>бут</t>
  </si>
  <si>
    <t>пач</t>
  </si>
  <si>
    <t>Ламинат половой</t>
  </si>
  <si>
    <t>Плинтус</t>
  </si>
  <si>
    <t>п/м</t>
  </si>
  <si>
    <t>ССС "Алинес"глад</t>
  </si>
  <si>
    <t>ССС "Финиш"</t>
  </si>
  <si>
    <t>Краска эмульсионная</t>
  </si>
  <si>
    <t>Дверной блок деревянный</t>
  </si>
  <si>
    <t>к-т</t>
  </si>
  <si>
    <t>Дверной блок металический</t>
  </si>
  <si>
    <t>Стройматериалы</t>
  </si>
  <si>
    <t>услуги по техническому обслуживанию пожарной/охранной сигнализации (на основании ценового предл)</t>
  </si>
  <si>
    <t>услуги по ремонту и техническому обслуживанию системы видеонаблюдения (на основании ценового предл)</t>
  </si>
  <si>
    <t>Холодильник1*6400 + тонометр 1 ед*5500 + облучатель бактерицидный 2 ед.*5500</t>
  </si>
  <si>
    <t>Ежедневник</t>
  </si>
  <si>
    <t>Бумага для заметок</t>
  </si>
  <si>
    <t xml:space="preserve">Порошок-автомат  9 кг.                   </t>
  </si>
  <si>
    <t xml:space="preserve">Перчатки  для уборки помещений (резиновые) </t>
  </si>
  <si>
    <t>Санфаянс (раковина, унитаз)</t>
  </si>
  <si>
    <t xml:space="preserve"> </t>
  </si>
  <si>
    <t>Краска эмалевая  черная</t>
  </si>
  <si>
    <t xml:space="preserve">Краска эмалевая  белая </t>
  </si>
  <si>
    <t xml:space="preserve">Клей </t>
  </si>
  <si>
    <t>Санфаянс ( унитаз)</t>
  </si>
  <si>
    <t>Керамический напольный , ножной</t>
  </si>
  <si>
    <t>Текстура ламината-Каштан
Класс износостойкости-33
Класс истирания-АС5
Ширина-193
Длина-1380 мм
Толщина-10
Наличие фаски-Да
Гарантийный срок
12 мес</t>
  </si>
  <si>
    <t>Напольный, Текстура -Каштан</t>
  </si>
  <si>
    <t>Для окраски металлических, деревянных и других поверхностей, подвергающихся атмоферным воздействиям.Пленка эмали длжна быть устойчива к изменению температуры от минус 50 °С до плюс 60 °С.</t>
  </si>
  <si>
    <t>Тип окрашиваемого материала-Штукатурка,Бетон,Обои
Цвет-Белый
Время высыхания-24
Фасовка материала-15
Фасовка материала (кг)-25
Без запаха-Да
Способ нанесения-Механизированный,Кисточкой,
Валиком
Протирающаяся краска-Да</t>
  </si>
  <si>
    <t xml:space="preserve">        Тип-  Электрочайник
        Объем-  2.2
        Потребляемая мощность- 2200
        Функция автоотключения-    Да
        Состояние-  Новое</t>
  </si>
  <si>
    <t xml:space="preserve">    Количество слоев-3
        Тип-    Армированный
    Материал изделия-    ПВХ
    Max давление- 7 бар
    Допустимый перепад температуры
    от -20 до +50
    Армирование-    диагональное</t>
  </si>
  <si>
    <t>Тип-Антискользящий коврик
Материал изготовления-Резина
Длина-76 см
Ширина-34
Состояние-Новое</t>
  </si>
  <si>
    <t>Тип лампы-Светодиодная
Форма лампочки-Груша
Цвет светодиода-Белый
Тип цоколя-Е27
Цоколь-Е27
Мощность-20 Вт
Эквивалентная мощность лампы накаливания-180
Минимальное рабочее напряжение
170
Максимальное рабочее напряжение
265
Цвет свечения-Белый
Минимальная цветовая температура
2700
Максимальная цветовая температура
4000</t>
  </si>
  <si>
    <t>Тип лампы-Светодиодная
Рефлектор-Нет
Форма лампочки-MR16
Тип цоколя-Штырь
Цоколь-GX5.3
Количество контактных штырей цоколя-2
Мощность-6
Эквивалентная мощность лампы накаливания-30
Цвет свечения-теплые и белые</t>
  </si>
  <si>
    <t xml:space="preserve">Лампы светодиодная         </t>
  </si>
  <si>
    <t>деревянный черенок</t>
  </si>
  <si>
    <t>Дезинфицирующее средство в виде таблеток"Дезотабс" №300,3,4 грамм</t>
  </si>
  <si>
    <t>Тип ершика-Напольный
Наличие крышки-Нет
Материал ручки-Пластик
Длина ручки-30
Материал подставки-Пластик
Диаметр подставки-14
Высота подставки-10
Общая высота-37</t>
  </si>
  <si>
    <t xml:space="preserve">
    Набор из щетки и совка с удлиненной рукояткой
    Совок имеет резиновую кромку, что облегчает уборку мусора
    Специальная конструкция совка позволяет удобно переносить мусор 
    Удобный и эргономичный дизайн
    Высота- 80 см.
</t>
  </si>
  <si>
    <t xml:space="preserve">порошковый продукт белого цвета с запахом хлора. Массовая доля активного хлора не менее 25 %. </t>
  </si>
  <si>
    <r>
      <t>Мыло хозяйственное</t>
    </r>
    <r>
      <rPr>
        <sz val="12"/>
        <color rgb="FF202124"/>
        <rFont val="Arial"/>
        <family val="2"/>
        <charset val="204"/>
      </rPr>
      <t> 72%</t>
    </r>
  </si>
  <si>
    <t>Средство чистящее, для чистки ванн и раковин, порошкообразное</t>
  </si>
  <si>
    <t>обеспечивает комплекс мероприятий по техническому обслуживанию системы пожарной сигнализации и ремонту оборудования, а также настройка оборудования на объектах</t>
  </si>
  <si>
    <t>обеспечивает комплекс мероприятий по техническому обслуживанию системы виденаблюдение  и ремонту оборудования, а также настройка оборудования на объектах</t>
  </si>
  <si>
    <t>Услуги по техническому обслуживанию компьютерной/периферийной оргтехники/оборудования и их частей,1. HP LaserJet Pro MFP M130a ,Samsung Xpress M2070,. Canon,диагностика, устранение заявленной
неисправности, ТО, тестирование в сборе, замена резинового вала, замена селеновых барабанов принтеров, установка новых
барабанов, ремонт/замена барабана, ракеля, тонера, термопленки, термоблока, ролика заряда, ролика захвата бумаги, прочие виды</t>
  </si>
  <si>
    <t>Скоросшиватель картонный, плотность 370г/м2, на 300 листов, мелованный белый</t>
  </si>
  <si>
    <t>Шариковая ручка, цвет чернил синий , резиновый грип,форма корпуса круглая, толщина линийй состовляет 0,6 мм</t>
  </si>
  <si>
    <t>Скобы 24/6 диаметр проволки 0,57 мм, количество скрепляемых листов 2-25, в  упаковке 1000 шт</t>
  </si>
  <si>
    <t>Канцелярский скотч — прозрачный, с тонкой полимерной основой (до 40 мкм), с полотном небольшой ширины</t>
  </si>
  <si>
    <t xml:space="preserve">Пробивная способность 10 листов, количество пробиваемых отверстий 2, материал корпуса металл, высота 6 см, длина 9 см, ширина 9,5 см </t>
  </si>
  <si>
    <t>Твердый цилиндр клеевой массы, размещенный в пластиковом корпусе с колпачком</t>
  </si>
  <si>
    <t>Немаркированные почтовые конверты стандартных размеров, изготовлены из стандартной офсетной бумаги, имеют силиконовый клапан (отрывная силиконовая лента). </t>
  </si>
  <si>
    <t>Конверт А4</t>
  </si>
  <si>
    <t>Бумага форматная А4 офисная  ,для струйного принтера и для лазерного принтера</t>
  </si>
  <si>
    <t>Жидкое мыло для рук , антибактериальное</t>
  </si>
  <si>
    <t>Твердое на ощупь в кусках не менее 100 грамм</t>
  </si>
  <si>
    <t>Концентрированное моющее средство для мытья стекол</t>
  </si>
  <si>
    <t>Моющее средства для посуды</t>
  </si>
  <si>
    <t>Перчатки латексные хозяйственные, резиновые перчатки для уборки</t>
  </si>
  <si>
    <t>Мусорные мешки 30 л. 20 шт</t>
  </si>
  <si>
    <t>Мусорные мешки 100л. 20 шт</t>
  </si>
  <si>
    <t xml:space="preserve">Бумажные полотенцы 200 листов в пачке </t>
  </si>
  <si>
    <t>Средства для ухода за мебелью и полом, ламината 500 мл. жидкость антибактериальный  эффект</t>
  </si>
  <si>
    <t>Объем 10л  материал оцинкованный лист</t>
  </si>
  <si>
    <t>освежает воздух и нейтрализует неприятные запахи.</t>
  </si>
  <si>
    <t>Для машинной стирки, для цветных тканей, для синтетических тканей, для хлопковых тканей, для черных и темных тканей</t>
  </si>
  <si>
    <t>Тряпка для пола  полотно холстопрошивного типа</t>
  </si>
  <si>
    <t>Перчатки защитные, хлопковые</t>
  </si>
  <si>
    <t>Туалетная бумага в малых рулонах</t>
  </si>
  <si>
    <t>5 ярких неоновых цвета в одной упаковке. Размер одного стикера: 76х76мм. В блоке 100 листов.</t>
  </si>
  <si>
    <t>И.о.начальника Шуского РОП</t>
  </si>
  <si>
    <t xml:space="preserve">полковник полиции </t>
  </si>
  <si>
    <t>Куншашев Е.И.</t>
  </si>
  <si>
    <t>подполковнику полиции</t>
  </si>
  <si>
    <t>Заявка</t>
  </si>
  <si>
    <t>Приложение 1</t>
  </si>
  <si>
    <t xml:space="preserve"> на 2021г. для Шуского РОП для приобретения  товаров и услуг:</t>
  </si>
  <si>
    <t xml:space="preserve">Полотенце </t>
  </si>
  <si>
    <t xml:space="preserve">Постельное белье </t>
  </si>
  <si>
    <t>Одеяло шерстяное</t>
  </si>
  <si>
    <t>Одеяло синтепоновое</t>
  </si>
  <si>
    <t>Подушки</t>
  </si>
  <si>
    <t>Сода кальцинированная</t>
  </si>
  <si>
    <t>Прищепки для белья</t>
  </si>
  <si>
    <t xml:space="preserve">Чашки </t>
  </si>
  <si>
    <t>кмп</t>
  </si>
  <si>
    <t>Размер:  для лица 70х140см;         Состав: 100% хлопок;              Плотность:450 г/м2;</t>
  </si>
  <si>
    <t>Одеяло армейское п/шерстяное, гладкоркашенное с полосой, размер 140-205 см</t>
  </si>
  <si>
    <t>Размеры одеял: 140х205см; 172х205см; 190х210см;240х210см.</t>
  </si>
  <si>
    <t>Размер 50х70см                                 Обшивка микрофибра                 Наполнитель полиэфировое волокно</t>
  </si>
  <si>
    <t>набор 20 деревянных прищепок
экологические, изготовленные из дерева
оптимальный размер</t>
  </si>
  <si>
    <t>Размеры простыни
Ширина простыни 160
Длина простыни 220
Размеры пододеяльника
Ширина пододеяльника 160
Длина пододеяльника 220
Размеры наволочки
Ширина наволочки 50
Длина наволочки 80</t>
  </si>
  <si>
    <t>диаметр миски: 18 см.                                                  - глубина 4,5 см                                                                 - материал - нержавеющая сталь</t>
  </si>
  <si>
    <t>кальцинированная сода, Na2CO3</t>
  </si>
  <si>
    <t xml:space="preserve">Водонагреватель накопительный 50л. </t>
  </si>
  <si>
    <t xml:space="preserve">Тип водонагревателя -накопительный
 Способ нагрева      электрический
Нагревательный элемент   -трубчатый
    Объем бака     50 л
    Максимальная температура нагрева воды    - 75 °С
    Давление на входе   -  до 8 атм.
    Номинальная мощность  -  1.5 кВт
    Установка    - вертикальная
    Подводка    -  нижняя
    Способ крепления    -  настенный
    Размеры (ШхВхГ)      45x55.3x47 см
</t>
  </si>
  <si>
    <t>Итого</t>
  </si>
  <si>
    <t xml:space="preserve">Приложение </t>
  </si>
  <si>
    <t xml:space="preserve"> на 2021г. для Шуского РОП для приобретения  товаров:</t>
  </si>
  <si>
    <t>замена резинового вала</t>
  </si>
  <si>
    <t xml:space="preserve">замена картриджа </t>
  </si>
  <si>
    <t>итого</t>
  </si>
  <si>
    <t xml:space="preserve">                      Мамытбеков С.М.</t>
  </si>
  <si>
    <t xml:space="preserve">                                                                        Заявка </t>
  </si>
  <si>
    <t xml:space="preserve">     на 2022г. для Шуского РОП для приобретения  товаров и услуг :</t>
  </si>
  <si>
    <t>Начальник ШускогоРОП</t>
  </si>
  <si>
    <t>Махамбетов Б.Н.</t>
  </si>
  <si>
    <t>Изготовление журналов по  100 листов</t>
  </si>
  <si>
    <t>Изготовление журналов по  200 листов</t>
  </si>
  <si>
    <t>Изготовление фирменных бланков</t>
  </si>
  <si>
    <t>Изготовление  конвертов А4 белые липким флипом</t>
  </si>
  <si>
    <t xml:space="preserve"> на 2022г. для Шуского РОП для приобретения  услуг:</t>
  </si>
  <si>
    <t>Видеонаблюдение</t>
  </si>
  <si>
    <t>наименование работ</t>
  </si>
  <si>
    <t>годовая сумма потребности</t>
  </si>
  <si>
    <t>услуги по ремонту и техническому обслуживанию системы видеонаблюдения  (на основании заключенного договора за 2020 год )</t>
  </si>
  <si>
    <t>Итого видеонаблюдение</t>
  </si>
  <si>
    <t>вывоз мусора по  ОП  (на основании заключенного договора за 2020 год )</t>
  </si>
  <si>
    <t>Итого вывоз мусора</t>
  </si>
  <si>
    <t>Дезинфекция, дератизация</t>
  </si>
  <si>
    <t>ед.измерения</t>
  </si>
  <si>
    <t>кол-во</t>
  </si>
  <si>
    <t>цена</t>
  </si>
  <si>
    <t>сумма</t>
  </si>
  <si>
    <t>дератизация</t>
  </si>
  <si>
    <t>дезинсекция</t>
  </si>
  <si>
    <t>дезинфекция</t>
  </si>
  <si>
    <t>Газация</t>
  </si>
  <si>
    <t>санитарно-надворные установки</t>
  </si>
  <si>
    <t>м3</t>
  </si>
  <si>
    <t xml:space="preserve">Шу РОП </t>
  </si>
  <si>
    <t>кв.м.</t>
  </si>
  <si>
    <t>дезинсекция б/п</t>
  </si>
  <si>
    <t xml:space="preserve">Шу с. Толеби  </t>
  </si>
  <si>
    <t xml:space="preserve">Шу ИВС   </t>
  </si>
  <si>
    <t>Услуги по проведению лаборатоно-инструментальных исследований/анализов  (на основании заключенного договора за 2020 год )</t>
  </si>
  <si>
    <t>Всего</t>
  </si>
  <si>
    <t xml:space="preserve">Начальник  ОП Шуского района </t>
  </si>
  <si>
    <t>полковник полиции</t>
  </si>
  <si>
    <t>с твердым переплетом, покрытый материал - бумага, цвет синий, книжный формат. 10 шт. - альбомный формат.30 шт. - книжный формат</t>
  </si>
  <si>
    <t>фирменный бланк с логотипомШуского РОП и адреса местположения для приказов</t>
  </si>
  <si>
    <t>фирменный бланк с логотипом Шуского РОП и адреса местоположения для переписки</t>
  </si>
  <si>
    <t>характеристика</t>
  </si>
  <si>
    <t xml:space="preserve">с твердым переплетом, покрытый материал - бумага, цвет синий по  100 листов, книжный формат. </t>
  </si>
  <si>
    <t>плотный крафт пакет А4 229*324 мм для корреспонденции формата А4, Самоклеющийся клапан расположен по короткой стороне пакета и имеет отрывную ленту силикон</t>
  </si>
  <si>
    <t xml:space="preserve">размеры А4 229х324 мм  Белый офсет, 90 гр/м2, Прямой клапан, Лента, Повышенной плотности, Клапан по короткой стороне </t>
  </si>
  <si>
    <t>Изготовление крафт конвертов А4</t>
  </si>
  <si>
    <t>Журналдарды 100 парақтан дайындау</t>
  </si>
  <si>
    <t>Өтінім</t>
  </si>
  <si>
    <t>2021 жылға Шу АПБ тауарлар мен қызметтерді сатып алу үшін:</t>
  </si>
  <si>
    <t>№</t>
  </si>
  <si>
    <t xml:space="preserve">
Атауы</t>
  </si>
  <si>
    <t>Сипаттамасы</t>
  </si>
  <si>
    <t>өлшем бірлігі</t>
  </si>
  <si>
    <t>Саны</t>
  </si>
  <si>
    <t>Бағасы  (тенге)</t>
  </si>
  <si>
    <t xml:space="preserve">Сомасы </t>
  </si>
  <si>
    <t>Журналдарды 200 парақтан дайындау</t>
  </si>
  <si>
    <t>Фирмалық бланктерді дайындау</t>
  </si>
  <si>
    <t>А4 крафт конверттерін жасау</t>
  </si>
  <si>
    <t>Конверт жасау А4 ақ жабысқақ флиппен</t>
  </si>
  <si>
    <t>қатты түптелген, қапталған материал-қағаз, түсі 100 парақтан көк, кітап форматы. өлшемдері 220х325 мм</t>
  </si>
  <si>
    <t>қатты байланыстырғышпен қапталған материал-қағаз, Түсі Көк, кітап пішімі. 10 дана. - ландшафт пішімі.30 дана - кітап форматы. өлшемдері 220х325 мм</t>
  </si>
  <si>
    <t>Шу АПБ логотипі бар фирмалық бланкі және бұйрықтарға арналған орналасқан жерінің мекенжайы</t>
  </si>
  <si>
    <t>Шу АПБ логотипі бар фирмалық бланк және хат алмасу үшін орналасқан жерінің мекен-жайы</t>
  </si>
  <si>
    <t>A4 хат алмасу үшін 229*324 мм тығыз крафт пакеті, өздігінен жабысатын клапан пакеттің қысқа жағында орналасқан және жыртылатын силикон таспасы барсиликон</t>
  </si>
  <si>
    <t>өлшемдері 229х324 мм. ақ офсет, тікелей клапан, таспа, жоғары тығыздығы, қысқа жағында Клапан</t>
  </si>
  <si>
    <t>Шу АПБ бастығы</t>
  </si>
  <si>
    <t>полиция полковнигі</t>
  </si>
  <si>
    <t>лазерлік картридждерді толтыру</t>
  </si>
  <si>
    <t>магниттік роликті ауыстыру</t>
  </si>
  <si>
    <t>резеңке білікті ауыстыру</t>
  </si>
  <si>
    <t>картриджді ауыстыру</t>
  </si>
  <si>
    <t>заправка лазерных  катриджей</t>
  </si>
  <si>
    <t>Техническая спецификация</t>
  </si>
  <si>
    <t>Атауы</t>
  </si>
  <si>
    <t>HP LJ Pro MFР М130а, HP LJ ProMFР М125-М126, LJ Рro M102a,  HP LJ Pro M101-V104,Pantum M5000/M6000 Series,EPSON L1300</t>
  </si>
  <si>
    <r>
      <t>·</t>
    </r>
    <r>
      <rPr>
        <sz val="7"/>
        <color theme="1"/>
        <rFont val="Times New Roman"/>
        <family val="1"/>
        <charset val="204"/>
      </rPr>
      <t xml:space="preserve">       </t>
    </r>
    <r>
      <rPr>
        <sz val="12"/>
        <color theme="1"/>
        <rFont val="Times New Roman"/>
        <family val="1"/>
        <charset val="204"/>
      </rPr>
      <t xml:space="preserve">Заправка и ремонт картриджейдолжна производиться на территории Заказчика в течении 3-х часов с момента подачи заявки Заказчиком. Поставщик обеспечивает самостоятельное прибытие на обслуживаемый объект. При вывозе картриджей на ремонт более 6-х часов, Поставщик временно предоставляет аналогичный рабочий картридж. Затраты на вывоз картриджей на ремонт и их возврат с ремонта входит в стоимость и производится силами Поставщика. Срок заправки картриджей не должен превышать 2 часа с момента подачи заявки Заказчиком. Заправка картриджей осуществляется оригинальным тонером производителя данного картриджа, струйные принтеры заправляются оригинальными чернилами от производителя принтера. Не допускается заправка картриджей неоригинальным тонером или чернилами несовместимого состава. При сборке картриджа после заправки все зазоры картриджа должны быть восстановлены, устранены все щели и просыпания тонера. </t>
    </r>
  </si>
  <si>
    <t>Толтыру және картридждерді жөндеу Тапсырыс берушінің аумағында Тапсырыс беруші өтініш берген күннен бастап 3 сағат ішінде жүзеге асырылуы тиіс. Жабдықтаушы қызмет көрсетілетін объектіге дербес келуін қамтамасыз етеді. Картридждерді 6 сағаттан астам жөндеуге экспорттау кезінде Жеткізуші уақытша ұқсас жұмыс картриджін береді. Картридждерді жөндеуге экспорттау және оларды жөндеуден қайтару құны бағаға кіреді және оны Жеткізуші жүзеге асырады.Картридждерді жөндеуге экспорттау және оларды жөндеуден қайтару құны бағаға кіреді және оны Жеткізуші жүзеге асырады. Картридждерді толтыру мерзімі Тұтынушы өтініш берген сәттен бастап 2 сағаттан аспауы керек. Картридждерді толтыру осы картриджді өндірушінің түпнұсқа тонерімен жүзеге асырылады, сиялы принтерлер принтер өндірушісінің түпнұсқа сиясымен толтырылады. Картридждерді түпнұсқа емес тонер немесе сыйыспайтын сия құрамымен толтырмаңыз. Толтырғаннан кейін картриджді жинаған кезде барлық картридж бос жерлерін қалпына келтіру керек, барлық жарықтар мен тонер төгілуін жою керек.</t>
  </si>
  <si>
    <t>Техникалық сипаттама</t>
  </si>
  <si>
    <t>Мекенжай   Алматы облысы,Ұйғыр ауданы,Шонжы аулы И.Искандерова57</t>
  </si>
  <si>
    <r>
      <t>·</t>
    </r>
    <r>
      <rPr>
        <sz val="7"/>
        <color rgb="FFFF0000"/>
        <rFont val="Times New Roman"/>
        <family val="1"/>
        <charset val="204"/>
      </rPr>
      <t xml:space="preserve">       </t>
    </r>
    <r>
      <rPr>
        <sz val="14"/>
        <color rgb="FFFF0000"/>
        <rFont val="Calibri"/>
        <family val="2"/>
        <charset val="204"/>
        <scheme val="minor"/>
      </rPr>
      <t>Адрес оказания услуги: Алматинская область, Уйгурский район,с.Чунджа ул. И.Искандерова 57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</si>
</sst>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6">
    <font>
      <sz val="11"/>
      <color theme="1"/>
      <name val="Calibri"/>
      <family val="2"/>
      <charset val="204"/>
      <scheme val="minor"/>
    </font>
    <font>
      <b/>
      <sz val="11"/>
      <color theme="1"/>
      <name val="Calibri"/>
      <family val="2"/>
      <charset val="204"/>
      <scheme val="minor"/>
    </font>
    <font>
      <b/>
      <sz val="12"/>
      <color theme="1"/>
      <name val="Times New Roman"/>
      <family val="1"/>
      <charset val="204"/>
    </font>
    <font>
      <sz val="10"/>
      <name val="Times New Roman"/>
      <family val="1"/>
      <charset val="204"/>
    </font>
    <font>
      <sz val="10"/>
      <color theme="1"/>
      <name val="Times New Roman"/>
      <family val="1"/>
      <charset val="204"/>
    </font>
    <font>
      <sz val="10"/>
      <name val="Arial"/>
      <family val="2"/>
      <charset val="204"/>
    </font>
    <font>
      <b/>
      <sz val="10"/>
      <name val="Times New Roman"/>
      <family val="1"/>
      <charset val="204"/>
    </font>
    <font>
      <sz val="10"/>
      <color indexed="8"/>
      <name val="Times New Roman"/>
      <family val="1"/>
      <charset val="204"/>
    </font>
    <font>
      <sz val="10"/>
      <name val="Times New Roman Cyr"/>
      <charset val="204"/>
    </font>
    <font>
      <sz val="10"/>
      <color theme="1"/>
      <name val="Calibri"/>
      <family val="2"/>
      <charset val="204"/>
      <scheme val="minor"/>
    </font>
    <font>
      <sz val="10"/>
      <name val="Times New Roman Cyr"/>
      <family val="1"/>
      <charset val="204"/>
    </font>
    <font>
      <sz val="10"/>
      <name val="Times New Roman CE"/>
      <family val="1"/>
      <charset val="238"/>
    </font>
    <font>
      <b/>
      <sz val="10"/>
      <color theme="1"/>
      <name val="Calibri"/>
      <family val="2"/>
      <charset val="204"/>
      <scheme val="minor"/>
    </font>
    <font>
      <sz val="12"/>
      <color rgb="FF202124"/>
      <name val="Arial"/>
      <family val="2"/>
      <charset val="204"/>
    </font>
    <font>
      <sz val="10"/>
      <color rgb="FF01011B"/>
      <name val="Segoe UI"/>
      <family val="2"/>
      <charset val="204"/>
    </font>
    <font>
      <sz val="10"/>
      <color rgb="FFACACBE"/>
      <name val="Segoe UI"/>
      <family val="2"/>
      <charset val="204"/>
    </font>
    <font>
      <b/>
      <sz val="11"/>
      <name val="Times New Roman"/>
      <family val="1"/>
      <charset val="204"/>
    </font>
    <font>
      <b/>
      <sz val="11"/>
      <name val="Times New Roman Cyr"/>
      <family val="1"/>
      <charset val="204"/>
    </font>
    <font>
      <b/>
      <sz val="11"/>
      <color theme="1"/>
      <name val="Times New Roman"/>
      <family val="1"/>
      <charset val="204"/>
    </font>
    <font>
      <sz val="12"/>
      <name val="Times New Roman"/>
      <family val="1"/>
      <charset val="204"/>
    </font>
    <font>
      <b/>
      <i/>
      <sz val="10"/>
      <name val="Times New Roman"/>
      <family val="1"/>
      <charset val="204"/>
    </font>
    <font>
      <b/>
      <sz val="10"/>
      <name val="Arial Cyr"/>
      <charset val="204"/>
    </font>
    <font>
      <b/>
      <sz val="12"/>
      <name val="Times New Roman Cyr"/>
      <family val="1"/>
      <charset val="204"/>
    </font>
    <font>
      <sz val="12"/>
      <name val="Times New Roman Cyr"/>
      <family val="1"/>
      <charset val="204"/>
    </font>
    <font>
      <b/>
      <sz val="12"/>
      <name val="Times New Roman"/>
      <family val="1"/>
      <charset val="204"/>
    </font>
    <font>
      <sz val="8"/>
      <name val="Arial Cyr"/>
    </font>
    <font>
      <sz val="12"/>
      <name val="Arial Cyr"/>
      <family val="2"/>
      <charset val="204"/>
    </font>
    <font>
      <sz val="11"/>
      <name val="Times New Roman"/>
      <family val="1"/>
      <charset val="204"/>
    </font>
    <font>
      <sz val="11"/>
      <name val="Times New Roman Cyr"/>
      <family val="1"/>
      <charset val="204"/>
    </font>
    <font>
      <sz val="12"/>
      <color theme="1"/>
      <name val="Symbol"/>
      <family val="1"/>
      <charset val="2"/>
    </font>
    <font>
      <sz val="7"/>
      <color theme="1"/>
      <name val="Times New Roman"/>
      <family val="1"/>
      <charset val="204"/>
    </font>
    <font>
      <sz val="12"/>
      <color theme="1"/>
      <name val="Times New Roman"/>
      <family val="1"/>
      <charset val="204"/>
    </font>
    <font>
      <sz val="14"/>
      <color rgb="FFFF0000"/>
      <name val="Symbol"/>
      <family val="1"/>
      <charset val="2"/>
    </font>
    <font>
      <sz val="7"/>
      <color rgb="FFFF0000"/>
      <name val="Times New Roman"/>
      <family val="1"/>
      <charset val="204"/>
    </font>
    <font>
      <sz val="14"/>
      <color rgb="FFFF0000"/>
      <name val="Calibri"/>
      <family val="2"/>
      <charset val="204"/>
      <scheme val="minor"/>
    </font>
    <font>
      <sz val="11"/>
      <color rgb="FF202124"/>
      <name val="Inherit"/>
      <charset val="204"/>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s>
  <cellStyleXfs count="3">
    <xf numFmtId="0" fontId="0" fillId="0" borderId="0"/>
    <xf numFmtId="0" fontId="5" fillId="0" borderId="0"/>
    <xf numFmtId="0" fontId="25" fillId="0" borderId="0"/>
  </cellStyleXfs>
  <cellXfs count="167">
    <xf numFmtId="0" fontId="0" fillId="0" borderId="0" xfId="0"/>
    <xf numFmtId="0" fontId="2" fillId="0" borderId="0" xfId="0" applyFont="1" applyAlignment="1">
      <alignment horizontal="left"/>
    </xf>
    <xf numFmtId="0" fontId="3" fillId="0" borderId="2" xfId="0" applyFont="1" applyBorder="1" applyAlignment="1">
      <alignment wrapText="1"/>
    </xf>
    <xf numFmtId="0" fontId="3" fillId="0" borderId="1" xfId="0" applyFont="1" applyBorder="1" applyAlignment="1">
      <alignment wrapText="1"/>
    </xf>
    <xf numFmtId="0" fontId="3"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4" fillId="2" borderId="1" xfId="0" applyFont="1" applyFill="1" applyBorder="1"/>
    <xf numFmtId="0" fontId="1" fillId="0" borderId="1" xfId="0" applyFont="1" applyBorder="1" applyAlignment="1">
      <alignment wrapText="1"/>
    </xf>
    <xf numFmtId="0" fontId="3" fillId="2" borderId="2" xfId="0" applyFont="1" applyFill="1" applyBorder="1" applyAlignment="1">
      <alignment wrapText="1"/>
    </xf>
    <xf numFmtId="0" fontId="3" fillId="2" borderId="1" xfId="0" applyFont="1" applyFill="1" applyBorder="1" applyAlignment="1">
      <alignment wrapText="1"/>
    </xf>
    <xf numFmtId="2" fontId="3" fillId="2" borderId="1" xfId="0" applyNumberFormat="1" applyFont="1" applyFill="1" applyBorder="1" applyAlignment="1">
      <alignment wrapText="1"/>
    </xf>
    <xf numFmtId="0" fontId="3" fillId="0" borderId="2" xfId="0" applyFont="1" applyBorder="1" applyAlignment="1">
      <alignment horizontal="center" vertical="top" wrapText="1"/>
    </xf>
    <xf numFmtId="0" fontId="7" fillId="0" borderId="5" xfId="0" applyFont="1" applyBorder="1" applyAlignment="1">
      <alignment vertical="top" wrapText="1"/>
    </xf>
    <xf numFmtId="0" fontId="7" fillId="0" borderId="1" xfId="0" applyFont="1" applyBorder="1" applyAlignment="1">
      <alignment vertical="top" wrapText="1"/>
    </xf>
    <xf numFmtId="0" fontId="3" fillId="0" borderId="1" xfId="0" applyFont="1" applyBorder="1" applyAlignment="1">
      <alignment vertical="top" wrapText="1"/>
    </xf>
    <xf numFmtId="0" fontId="3" fillId="0" borderId="4" xfId="0" applyFont="1" applyBorder="1" applyAlignment="1">
      <alignment vertical="top" wrapText="1"/>
    </xf>
    <xf numFmtId="0" fontId="7" fillId="0" borderId="4" xfId="0" applyFont="1" applyBorder="1" applyAlignment="1">
      <alignment vertical="top" wrapText="1"/>
    </xf>
    <xf numFmtId="0" fontId="8" fillId="0" borderId="8" xfId="0" applyFont="1" applyBorder="1" applyAlignment="1">
      <alignment horizontal="left" vertical="center" wrapText="1"/>
    </xf>
    <xf numFmtId="0" fontId="8" fillId="2" borderId="8" xfId="0" applyFont="1" applyFill="1" applyBorder="1" applyAlignment="1">
      <alignment horizontal="left" vertical="center" wrapText="1"/>
    </xf>
    <xf numFmtId="0" fontId="9" fillId="0" borderId="1" xfId="0" applyFont="1" applyBorder="1"/>
    <xf numFmtId="2" fontId="9" fillId="0" borderId="1" xfId="0" applyNumberFormat="1" applyFont="1" applyBorder="1"/>
    <xf numFmtId="0" fontId="3" fillId="2" borderId="1" xfId="0" applyFont="1" applyFill="1" applyBorder="1" applyAlignment="1">
      <alignment horizontal="center" wrapText="1"/>
    </xf>
    <xf numFmtId="0" fontId="10" fillId="0" borderId="1" xfId="0" applyFont="1" applyBorder="1" applyAlignment="1">
      <alignment wrapText="1"/>
    </xf>
    <xf numFmtId="0" fontId="10" fillId="2" borderId="1" xfId="0" applyFont="1" applyFill="1" applyBorder="1"/>
    <xf numFmtId="49" fontId="11" fillId="0" borderId="1" xfId="0" applyNumberFormat="1" applyFont="1" applyBorder="1" applyAlignment="1">
      <alignment horizontal="center" vertical="center" wrapText="1"/>
    </xf>
    <xf numFmtId="0" fontId="10" fillId="0" borderId="1" xfId="0" applyFont="1" applyBorder="1"/>
    <xf numFmtId="1" fontId="10" fillId="0" borderId="1" xfId="0" applyNumberFormat="1" applyFont="1" applyBorder="1"/>
    <xf numFmtId="0" fontId="10" fillId="0" borderId="3" xfId="1" applyFont="1" applyBorder="1" applyAlignment="1">
      <alignment vertical="top" wrapText="1"/>
    </xf>
    <xf numFmtId="16" fontId="9" fillId="0" borderId="1" xfId="0" applyNumberFormat="1" applyFont="1" applyBorder="1"/>
    <xf numFmtId="0" fontId="10" fillId="2" borderId="3" xfId="1" applyFont="1" applyFill="1" applyBorder="1" applyAlignment="1">
      <alignment vertical="top" wrapText="1"/>
    </xf>
    <xf numFmtId="0" fontId="7" fillId="0" borderId="6" xfId="0" applyFont="1" applyBorder="1" applyAlignment="1">
      <alignment horizontal="center" vertical="top" wrapText="1"/>
    </xf>
    <xf numFmtId="1" fontId="7" fillId="0" borderId="7" xfId="0" applyNumberFormat="1" applyFont="1" applyBorder="1" applyAlignment="1">
      <alignment horizontal="right" vertical="top" wrapText="1"/>
    </xf>
    <xf numFmtId="2" fontId="7" fillId="0" borderId="7" xfId="0" applyNumberFormat="1" applyFont="1" applyBorder="1" applyAlignment="1">
      <alignment horizontal="right" vertical="top" wrapText="1"/>
    </xf>
    <xf numFmtId="0" fontId="7" fillId="0" borderId="1" xfId="0" applyFont="1" applyBorder="1" applyAlignment="1">
      <alignment horizontal="center" vertical="top" wrapText="1"/>
    </xf>
    <xf numFmtId="2" fontId="7" fillId="0" borderId="2" xfId="0" applyNumberFormat="1" applyFont="1" applyBorder="1" applyAlignment="1">
      <alignment horizontal="right" vertical="top" wrapText="1"/>
    </xf>
    <xf numFmtId="1" fontId="7" fillId="0" borderId="1" xfId="0" applyNumberFormat="1" applyFont="1" applyBorder="1" applyAlignment="1">
      <alignment horizontal="right" vertical="top" wrapText="1"/>
    </xf>
    <xf numFmtId="2" fontId="7" fillId="0" borderId="1" xfId="0" applyNumberFormat="1" applyFont="1" applyBorder="1" applyAlignment="1">
      <alignment horizontal="right" vertical="top" wrapText="1"/>
    </xf>
    <xf numFmtId="0" fontId="10" fillId="0" borderId="1" xfId="0" applyFont="1" applyBorder="1" applyAlignment="1">
      <alignment horizontal="center" vertical="center" wrapText="1"/>
    </xf>
    <xf numFmtId="1" fontId="3" fillId="0" borderId="1" xfId="0" applyNumberFormat="1" applyFont="1" applyBorder="1" applyAlignment="1">
      <alignment wrapText="1"/>
    </xf>
    <xf numFmtId="0" fontId="9" fillId="0" borderId="2" xfId="0" applyFont="1" applyBorder="1"/>
    <xf numFmtId="1" fontId="7" fillId="2" borderId="7" xfId="0" applyNumberFormat="1" applyFont="1" applyFill="1" applyBorder="1" applyAlignment="1">
      <alignment horizontal="right" vertical="top" wrapText="1"/>
    </xf>
    <xf numFmtId="2" fontId="0" fillId="0" borderId="0" xfId="0" applyNumberFormat="1"/>
    <xf numFmtId="0" fontId="9" fillId="0" borderId="1" xfId="0" applyFont="1" applyBorder="1" applyAlignment="1">
      <alignment wrapText="1"/>
    </xf>
    <xf numFmtId="0" fontId="3" fillId="0" borderId="1" xfId="0" applyFont="1" applyBorder="1" applyAlignment="1">
      <alignment vertical="center" wrapText="1"/>
    </xf>
    <xf numFmtId="2" fontId="9" fillId="0" borderId="1" xfId="0" applyNumberFormat="1" applyFont="1" applyBorder="1" applyAlignment="1">
      <alignment vertical="center"/>
    </xf>
    <xf numFmtId="0" fontId="0" fillId="0" borderId="0" xfId="0" applyAlignment="1">
      <alignment vertical="center"/>
    </xf>
    <xf numFmtId="0" fontId="3" fillId="2" borderId="1" xfId="0" applyFont="1" applyFill="1" applyBorder="1" applyAlignment="1">
      <alignment vertical="center" wrapText="1"/>
    </xf>
    <xf numFmtId="0" fontId="9" fillId="0" borderId="1" xfId="0" applyFont="1" applyBorder="1" applyAlignment="1">
      <alignment vertical="center"/>
    </xf>
    <xf numFmtId="0" fontId="9" fillId="0" borderId="1" xfId="0" applyFont="1" applyBorder="1" applyAlignment="1">
      <alignment vertical="center" wrapText="1"/>
    </xf>
    <xf numFmtId="0" fontId="7" fillId="0" borderId="1" xfId="0" applyFont="1" applyBorder="1" applyAlignment="1">
      <alignment horizontal="center" vertical="center" wrapText="1"/>
    </xf>
    <xf numFmtId="1" fontId="7" fillId="0" borderId="1" xfId="0" applyNumberFormat="1" applyFont="1" applyBorder="1" applyAlignment="1">
      <alignment horizontal="right" vertical="center" wrapText="1"/>
    </xf>
    <xf numFmtId="2" fontId="7" fillId="0" borderId="1" xfId="0" applyNumberFormat="1" applyFont="1" applyBorder="1" applyAlignment="1">
      <alignment horizontal="right" vertical="center" wrapText="1"/>
    </xf>
    <xf numFmtId="0" fontId="3" fillId="0" borderId="4" xfId="0" applyFont="1" applyBorder="1" applyAlignment="1">
      <alignment vertical="center" wrapText="1"/>
    </xf>
    <xf numFmtId="1" fontId="7" fillId="0" borderId="7" xfId="0" applyNumberFormat="1" applyFont="1" applyBorder="1" applyAlignment="1">
      <alignment horizontal="right" vertical="center" wrapText="1"/>
    </xf>
    <xf numFmtId="2" fontId="7" fillId="0" borderId="2" xfId="0" applyNumberFormat="1" applyFont="1" applyBorder="1" applyAlignment="1">
      <alignment horizontal="right" vertical="center" wrapText="1"/>
    </xf>
    <xf numFmtId="0" fontId="3" fillId="2" borderId="1" xfId="0" applyFont="1" applyFill="1" applyBorder="1" applyAlignment="1">
      <alignment horizontal="center" vertical="center" wrapText="1"/>
    </xf>
    <xf numFmtId="2" fontId="3" fillId="2" borderId="1" xfId="0" applyNumberFormat="1" applyFont="1" applyFill="1" applyBorder="1" applyAlignment="1">
      <alignment vertical="center" wrapText="1"/>
    </xf>
    <xf numFmtId="0" fontId="14" fillId="0" borderId="0" xfId="0" applyFont="1"/>
    <xf numFmtId="0" fontId="14" fillId="0" borderId="0" xfId="0" applyFont="1" applyAlignment="1">
      <alignment wrapText="1"/>
    </xf>
    <xf numFmtId="0" fontId="15" fillId="0" borderId="0" xfId="0" applyFont="1" applyAlignment="1">
      <alignment horizontal="left" wrapText="1"/>
    </xf>
    <xf numFmtId="0" fontId="14" fillId="0" borderId="0" xfId="0" applyFont="1" applyAlignment="1">
      <alignment horizontal="left" wrapText="1"/>
    </xf>
    <xf numFmtId="0" fontId="16" fillId="2" borderId="0" xfId="0" applyFont="1" applyFill="1" applyAlignment="1">
      <alignment vertical="center" wrapText="1"/>
    </xf>
    <xf numFmtId="0" fontId="1" fillId="0" borderId="0" xfId="0" applyFont="1"/>
    <xf numFmtId="0" fontId="2" fillId="0" borderId="0" xfId="0" applyFont="1" applyAlignment="1">
      <alignment wrapText="1"/>
    </xf>
    <xf numFmtId="0" fontId="2" fillId="0" borderId="0" xfId="0" applyFont="1" applyAlignment="1">
      <alignment horizontal="center" wrapText="1"/>
    </xf>
    <xf numFmtId="1" fontId="7" fillId="0" borderId="7" xfId="0" applyNumberFormat="1" applyFont="1" applyBorder="1" applyAlignment="1">
      <alignment horizontal="center" vertical="center" wrapText="1"/>
    </xf>
    <xf numFmtId="2" fontId="7" fillId="0" borderId="7" xfId="0" applyNumberFormat="1" applyFont="1" applyBorder="1" applyAlignment="1">
      <alignment horizontal="center" vertical="center" wrapText="1"/>
    </xf>
    <xf numFmtId="2" fontId="9" fillId="0" borderId="1" xfId="0" applyNumberFormat="1" applyFont="1" applyBorder="1" applyAlignment="1">
      <alignment horizontal="center" vertical="center"/>
    </xf>
    <xf numFmtId="0" fontId="9" fillId="2" borderId="1" xfId="0" applyFont="1" applyFill="1" applyBorder="1" applyAlignment="1">
      <alignment vertical="center" wrapText="1"/>
    </xf>
    <xf numFmtId="0" fontId="0" fillId="0" borderId="1" xfId="0" applyBorder="1"/>
    <xf numFmtId="0" fontId="1" fillId="0" borderId="1" xfId="0" applyFont="1" applyBorder="1"/>
    <xf numFmtId="1" fontId="1" fillId="0" borderId="1" xfId="0" applyNumberFormat="1" applyFont="1" applyBorder="1"/>
    <xf numFmtId="0" fontId="18" fillId="0" borderId="0" xfId="0" applyFont="1"/>
    <xf numFmtId="2" fontId="7" fillId="0" borderId="7" xfId="0" applyNumberFormat="1" applyFont="1" applyBorder="1" applyAlignment="1">
      <alignment horizontal="right" wrapText="1"/>
    </xf>
    <xf numFmtId="2" fontId="7" fillId="0" borderId="2" xfId="0" applyNumberFormat="1" applyFont="1" applyBorder="1" applyAlignment="1">
      <alignment horizontal="right" wrapText="1"/>
    </xf>
    <xf numFmtId="0" fontId="19" fillId="2" borderId="1" xfId="0" applyFont="1" applyFill="1" applyBorder="1" applyAlignment="1">
      <alignment wrapText="1"/>
    </xf>
    <xf numFmtId="0" fontId="19" fillId="2" borderId="1" xfId="0" applyFont="1" applyFill="1" applyBorder="1" applyAlignment="1">
      <alignment horizontal="center" wrapText="1"/>
    </xf>
    <xf numFmtId="2" fontId="19" fillId="2" borderId="1" xfId="0" applyNumberFormat="1" applyFont="1" applyFill="1" applyBorder="1" applyAlignment="1">
      <alignment wrapText="1"/>
    </xf>
    <xf numFmtId="2" fontId="0" fillId="0" borderId="1" xfId="0" applyNumberFormat="1" applyBorder="1"/>
    <xf numFmtId="0" fontId="16" fillId="2" borderId="0" xfId="0" applyFont="1" applyFill="1" applyAlignment="1">
      <alignment horizontal="left" vertical="center" wrapText="1"/>
    </xf>
    <xf numFmtId="0" fontId="16" fillId="2" borderId="0" xfId="0" applyFont="1" applyFill="1" applyAlignment="1">
      <alignment horizontal="left" wrapText="1"/>
    </xf>
    <xf numFmtId="0" fontId="0" fillId="2" borderId="0" xfId="0" applyFill="1"/>
    <xf numFmtId="0" fontId="6" fillId="2" borderId="1" xfId="0" applyFont="1" applyFill="1" applyBorder="1" applyAlignment="1">
      <alignment wrapText="1"/>
    </xf>
    <xf numFmtId="0" fontId="0" fillId="2" borderId="1" xfId="0" applyFill="1" applyBorder="1"/>
    <xf numFmtId="164" fontId="21" fillId="2" borderId="1" xfId="0" applyNumberFormat="1" applyFont="1" applyFill="1" applyBorder="1"/>
    <xf numFmtId="0" fontId="3" fillId="0" borderId="0" xfId="0" applyFont="1"/>
    <xf numFmtId="1" fontId="3" fillId="2" borderId="1" xfId="0" applyNumberFormat="1" applyFont="1" applyFill="1" applyBorder="1"/>
    <xf numFmtId="164" fontId="3" fillId="0" borderId="0" xfId="0" applyNumberFormat="1" applyFont="1"/>
    <xf numFmtId="0" fontId="6" fillId="0" borderId="2" xfId="0" applyFont="1" applyBorder="1"/>
    <xf numFmtId="0" fontId="6" fillId="0" borderId="9" xfId="0" applyFont="1" applyBorder="1"/>
    <xf numFmtId="164" fontId="6" fillId="2" borderId="1" xfId="0" applyNumberFormat="1" applyFont="1" applyFill="1" applyBorder="1"/>
    <xf numFmtId="0" fontId="6" fillId="0" borderId="0" xfId="0" applyFont="1"/>
    <xf numFmtId="0" fontId="3" fillId="2" borderId="0" xfId="0" applyFont="1" applyFill="1"/>
    <xf numFmtId="0" fontId="6" fillId="2" borderId="1" xfId="0" applyFont="1" applyFill="1" applyBorder="1"/>
    <xf numFmtId="0" fontId="6" fillId="0" borderId="1" xfId="0" applyFont="1" applyBorder="1"/>
    <xf numFmtId="0" fontId="21" fillId="0" borderId="1" xfId="0" applyFont="1" applyBorder="1"/>
    <xf numFmtId="0" fontId="3" fillId="0" borderId="1" xfId="0" applyFont="1" applyBorder="1"/>
    <xf numFmtId="0" fontId="3" fillId="0" borderId="1" xfId="0" applyFont="1" applyBorder="1" applyAlignment="1">
      <alignment horizontal="center"/>
    </xf>
    <xf numFmtId="0" fontId="3" fillId="2" borderId="1" xfId="0" applyFont="1" applyFill="1" applyBorder="1" applyAlignment="1">
      <alignment horizontal="center"/>
    </xf>
    <xf numFmtId="0" fontId="3" fillId="0" borderId="10" xfId="0" applyFont="1" applyBorder="1" applyAlignment="1">
      <alignment wrapText="1"/>
    </xf>
    <xf numFmtId="0" fontId="3" fillId="2" borderId="1" xfId="0" applyFont="1" applyFill="1" applyBorder="1" applyAlignment="1">
      <alignment horizontal="right"/>
    </xf>
    <xf numFmtId="1" fontId="0" fillId="0" borderId="1" xfId="0" applyNumberFormat="1" applyBorder="1"/>
    <xf numFmtId="0" fontId="3" fillId="0" borderId="2" xfId="0" applyFont="1" applyBorder="1" applyAlignment="1">
      <alignment horizontal="left" wrapText="1"/>
    </xf>
    <xf numFmtId="0" fontId="3" fillId="0" borderId="9" xfId="0" applyFont="1" applyBorder="1" applyAlignment="1">
      <alignment horizontal="left" wrapText="1"/>
    </xf>
    <xf numFmtId="0" fontId="3" fillId="0" borderId="4" xfId="0" applyFont="1" applyBorder="1" applyAlignment="1">
      <alignment horizontal="left" wrapText="1"/>
    </xf>
    <xf numFmtId="1" fontId="21" fillId="0" borderId="1" xfId="0" applyNumberFormat="1" applyFont="1" applyBorder="1"/>
    <xf numFmtId="0" fontId="21" fillId="0" borderId="2" xfId="0" applyFont="1" applyBorder="1"/>
    <xf numFmtId="0" fontId="0" fillId="0" borderId="9" xfId="0" applyBorder="1"/>
    <xf numFmtId="1" fontId="21" fillId="2" borderId="1" xfId="0" applyNumberFormat="1" applyFont="1" applyFill="1" applyBorder="1"/>
    <xf numFmtId="164" fontId="21" fillId="0" borderId="1" xfId="0" applyNumberFormat="1" applyFont="1" applyBorder="1"/>
    <xf numFmtId="0" fontId="21" fillId="0" borderId="0" xfId="0" applyFont="1"/>
    <xf numFmtId="1" fontId="21" fillId="2" borderId="0" xfId="0" applyNumberFormat="1" applyFont="1" applyFill="1"/>
    <xf numFmtId="0" fontId="22" fillId="0" borderId="0" xfId="0" applyFont="1" applyAlignment="1">
      <alignment horizontal="left"/>
    </xf>
    <xf numFmtId="0" fontId="23" fillId="0" borderId="0" xfId="0" applyFont="1"/>
    <xf numFmtId="1" fontId="22" fillId="0" borderId="0" xfId="0" applyNumberFormat="1" applyFont="1"/>
    <xf numFmtId="0" fontId="22" fillId="0" borderId="0" xfId="0" applyFont="1"/>
    <xf numFmtId="0" fontId="22" fillId="2" borderId="0" xfId="0" applyFont="1" applyFill="1" applyAlignment="1">
      <alignment horizontal="left"/>
    </xf>
    <xf numFmtId="1" fontId="24" fillId="2" borderId="0" xfId="0" applyNumberFormat="1" applyFont="1" applyFill="1"/>
    <xf numFmtId="0" fontId="24" fillId="0" borderId="0" xfId="0" applyFont="1"/>
    <xf numFmtId="0" fontId="24" fillId="2" borderId="0" xfId="0" applyFont="1" applyFill="1"/>
    <xf numFmtId="0" fontId="24" fillId="0" borderId="0" xfId="0" applyFont="1" applyAlignment="1">
      <alignment horizontal="left" vertical="center"/>
    </xf>
    <xf numFmtId="0" fontId="24" fillId="0" borderId="0" xfId="2" applyFont="1"/>
    <xf numFmtId="0" fontId="26" fillId="0" borderId="0" xfId="2" applyFont="1"/>
    <xf numFmtId="0" fontId="27" fillId="2" borderId="1" xfId="0" applyFont="1" applyFill="1" applyBorder="1" applyAlignment="1">
      <alignment wrapText="1"/>
    </xf>
    <xf numFmtId="0" fontId="28" fillId="0" borderId="1" xfId="0" applyFont="1" applyBorder="1" applyAlignment="1">
      <alignment vertical="center" wrapText="1"/>
    </xf>
    <xf numFmtId="0" fontId="27" fillId="2" borderId="1" xfId="0" applyFont="1" applyFill="1" applyBorder="1" applyAlignment="1">
      <alignment vertical="center" wrapText="1"/>
    </xf>
    <xf numFmtId="0" fontId="1" fillId="0" borderId="1" xfId="0" applyFont="1" applyBorder="1" applyAlignment="1">
      <alignment vertical="center" wrapText="1"/>
    </xf>
    <xf numFmtId="0" fontId="24" fillId="2" borderId="0" xfId="0" applyFont="1" applyFill="1" applyAlignment="1">
      <alignment wrapText="1"/>
    </xf>
    <xf numFmtId="0" fontId="1" fillId="0" borderId="1" xfId="0" applyFont="1" applyBorder="1" applyAlignment="1">
      <alignment horizontal="center" vertical="center" wrapText="1"/>
    </xf>
    <xf numFmtId="0" fontId="0" fillId="0" borderId="0" xfId="0" applyAlignment="1">
      <alignment horizontal="center" vertical="center"/>
    </xf>
    <xf numFmtId="0" fontId="9" fillId="0" borderId="1" xfId="0" applyFont="1" applyBorder="1" applyAlignment="1">
      <alignment horizontal="center" vertical="center"/>
    </xf>
    <xf numFmtId="0" fontId="0" fillId="0" borderId="1" xfId="0" applyBorder="1" applyAlignment="1">
      <alignment horizontal="center" vertical="center"/>
    </xf>
    <xf numFmtId="0" fontId="32" fillId="0" borderId="0" xfId="0" applyFont="1" applyAlignment="1">
      <alignment horizontal="left" vertical="center" indent="5"/>
    </xf>
    <xf numFmtId="0" fontId="35" fillId="0" borderId="0" xfId="0" applyFont="1" applyAlignment="1">
      <alignment horizontal="center" vertical="center" wrapText="1"/>
    </xf>
    <xf numFmtId="0" fontId="2" fillId="0" borderId="0" xfId="0" applyFont="1" applyAlignment="1">
      <alignment horizontal="center" wrapText="1"/>
    </xf>
    <xf numFmtId="0" fontId="29" fillId="0" borderId="0" xfId="0" applyFont="1" applyAlignment="1">
      <alignment horizontal="center" vertical="center" wrapText="1"/>
    </xf>
    <xf numFmtId="0" fontId="35" fillId="0" borderId="0" xfId="0" applyFont="1" applyAlignment="1">
      <alignment horizontal="center" vertical="center" wrapText="1"/>
    </xf>
    <xf numFmtId="0" fontId="6" fillId="0" borderId="2" xfId="0" applyFont="1" applyBorder="1" applyAlignment="1">
      <alignment horizontal="center" vertical="top" wrapText="1"/>
    </xf>
    <xf numFmtId="0" fontId="6" fillId="0" borderId="4" xfId="0" applyFont="1" applyBorder="1" applyAlignment="1">
      <alignment horizontal="center" vertical="top" wrapText="1"/>
    </xf>
    <xf numFmtId="0" fontId="12" fillId="0" borderId="2" xfId="0" applyFont="1" applyBorder="1" applyAlignment="1">
      <alignment horizontal="center"/>
    </xf>
    <xf numFmtId="0" fontId="12" fillId="0" borderId="4" xfId="0" applyFont="1" applyBorder="1" applyAlignment="1">
      <alignment horizontal="center"/>
    </xf>
    <xf numFmtId="0" fontId="17" fillId="0" borderId="0" xfId="0" applyFont="1" applyAlignment="1">
      <alignment horizontal="center" vertical="center" wrapText="1"/>
    </xf>
    <xf numFmtId="0" fontId="16" fillId="2" borderId="0" xfId="0" applyFont="1" applyFill="1" applyAlignment="1">
      <alignment horizontal="left" vertical="center" wrapText="1"/>
    </xf>
    <xf numFmtId="0" fontId="2" fillId="0" borderId="0" xfId="0" applyFont="1" applyAlignment="1">
      <alignment horizontal="left" wrapText="1"/>
    </xf>
    <xf numFmtId="0" fontId="6" fillId="2" borderId="2" xfId="0" applyFont="1" applyFill="1" applyBorder="1" applyAlignment="1">
      <alignment horizontal="center" wrapText="1"/>
    </xf>
    <xf numFmtId="0" fontId="6" fillId="2" borderId="9" xfId="0" applyFont="1" applyFill="1" applyBorder="1" applyAlignment="1">
      <alignment horizontal="center" wrapText="1"/>
    </xf>
    <xf numFmtId="0" fontId="6" fillId="2" borderId="4" xfId="0" applyFont="1" applyFill="1" applyBorder="1" applyAlignment="1">
      <alignment horizontal="center" wrapText="1"/>
    </xf>
    <xf numFmtId="0" fontId="20" fillId="0" borderId="0" xfId="0" applyFont="1" applyAlignment="1">
      <alignment horizontal="center"/>
    </xf>
    <xf numFmtId="0" fontId="6" fillId="0" borderId="2" xfId="0" applyFont="1" applyBorder="1" applyAlignment="1">
      <alignment horizontal="center"/>
    </xf>
    <xf numFmtId="0" fontId="6" fillId="0" borderId="9" xfId="0" applyFont="1" applyBorder="1" applyAlignment="1">
      <alignment horizontal="center"/>
    </xf>
    <xf numFmtId="0" fontId="6" fillId="0" borderId="4" xfId="0" applyFont="1" applyBorder="1" applyAlignment="1">
      <alignment horizontal="center"/>
    </xf>
    <xf numFmtId="0" fontId="10" fillId="2" borderId="1" xfId="0" applyFont="1" applyFill="1" applyBorder="1" applyAlignment="1">
      <alignment horizontal="left" vertical="center" wrapText="1"/>
    </xf>
    <xf numFmtId="0" fontId="6" fillId="0" borderId="2" xfId="0" applyFont="1" applyBorder="1" applyAlignment="1">
      <alignment horizontal="left"/>
    </xf>
    <xf numFmtId="0" fontId="6" fillId="0" borderId="9" xfId="0" applyFont="1" applyBorder="1" applyAlignment="1">
      <alignment horizontal="left"/>
    </xf>
    <xf numFmtId="0" fontId="6" fillId="0" borderId="4" xfId="0" applyFont="1" applyBorder="1" applyAlignment="1">
      <alignment horizontal="left"/>
    </xf>
    <xf numFmtId="0" fontId="3" fillId="0" borderId="2" xfId="0" applyFont="1" applyBorder="1" applyAlignment="1">
      <alignment horizontal="left" wrapText="1"/>
    </xf>
    <xf numFmtId="0" fontId="3" fillId="0" borderId="9" xfId="0" applyFont="1" applyBorder="1" applyAlignment="1">
      <alignment horizontal="left" wrapText="1"/>
    </xf>
    <xf numFmtId="0" fontId="3" fillId="0" borderId="4" xfId="0" applyFont="1" applyBorder="1" applyAlignment="1">
      <alignment horizontal="left" wrapText="1"/>
    </xf>
    <xf numFmtId="0" fontId="21" fillId="0" borderId="2"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3" fillId="2" borderId="2" xfId="0" applyFont="1" applyFill="1" applyBorder="1" applyAlignment="1">
      <alignment horizontal="left" wrapText="1"/>
    </xf>
    <xf numFmtId="0" fontId="3" fillId="2" borderId="9" xfId="0" applyFont="1" applyFill="1" applyBorder="1" applyAlignment="1">
      <alignment horizontal="left" wrapText="1"/>
    </xf>
    <xf numFmtId="0" fontId="3" fillId="2" borderId="4" xfId="0" applyFont="1" applyFill="1" applyBorder="1" applyAlignment="1">
      <alignment horizontal="left" wrapText="1"/>
    </xf>
    <xf numFmtId="0" fontId="6" fillId="0" borderId="2" xfId="0" applyFont="1" applyBorder="1" applyAlignment="1">
      <alignment horizontal="center" wrapText="1"/>
    </xf>
    <xf numFmtId="0" fontId="6" fillId="0" borderId="9" xfId="0" applyFont="1" applyBorder="1" applyAlignment="1">
      <alignment horizontal="center" wrapText="1"/>
    </xf>
    <xf numFmtId="0" fontId="6" fillId="0" borderId="4" xfId="0" applyFont="1" applyBorder="1" applyAlignment="1">
      <alignment horizontal="center" wrapText="1"/>
    </xf>
  </cellXfs>
  <cellStyles count="3">
    <cellStyle name="Обычный" xfId="0" builtinId="0"/>
    <cellStyle name="Обычный_F130~1" xfId="2" xr:uid="{00000000-0005-0000-0000-000001000000}"/>
    <cellStyle name="Стиль 1"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0"/>
  <sheetViews>
    <sheetView topLeftCell="A10" workbookViewId="0">
      <selection activeCell="A11" sqref="A11:G12"/>
    </sheetView>
  </sheetViews>
  <sheetFormatPr defaultRowHeight="15"/>
  <cols>
    <col min="1" max="1" width="5.140625" customWidth="1"/>
    <col min="2" max="2" width="27" customWidth="1"/>
    <col min="3" max="3" width="31.28515625" customWidth="1"/>
    <col min="5" max="5" width="7.140625" customWidth="1"/>
    <col min="6" max="6" width="9.42578125" customWidth="1"/>
    <col min="7" max="7" width="12.5703125" customWidth="1"/>
    <col min="8" max="8" width="10.5703125" bestFit="1" customWidth="1"/>
  </cols>
  <sheetData>
    <row r="1" spans="1:11">
      <c r="F1" t="s">
        <v>182</v>
      </c>
    </row>
    <row r="2" spans="1:11" ht="15.75">
      <c r="E2" s="1"/>
      <c r="F2" s="1"/>
      <c r="G2" s="1"/>
    </row>
    <row r="3" spans="1:11" ht="15.75">
      <c r="C3" s="64" t="s">
        <v>181</v>
      </c>
      <c r="D3" s="63"/>
      <c r="E3" s="63"/>
      <c r="F3" s="63"/>
      <c r="G3" s="63"/>
      <c r="H3" s="63"/>
      <c r="I3" s="63"/>
    </row>
    <row r="4" spans="1:11" ht="34.5" customHeight="1">
      <c r="A4" s="134" t="s">
        <v>183</v>
      </c>
      <c r="B4" s="134"/>
      <c r="C4" s="134"/>
      <c r="D4" s="134"/>
      <c r="E4" s="134"/>
      <c r="F4" s="134"/>
      <c r="G4" s="134"/>
    </row>
    <row r="6" spans="1:11" ht="41.25" customHeight="1">
      <c r="A6" s="7" t="s">
        <v>4</v>
      </c>
      <c r="B6" s="7" t="s">
        <v>5</v>
      </c>
      <c r="C6" s="7" t="s">
        <v>9</v>
      </c>
      <c r="D6" s="7" t="s">
        <v>6</v>
      </c>
      <c r="E6" s="7" t="s">
        <v>7</v>
      </c>
      <c r="F6" s="7" t="s">
        <v>11</v>
      </c>
      <c r="G6" s="7" t="s">
        <v>8</v>
      </c>
    </row>
    <row r="7" spans="1:11" ht="81.75" customHeight="1">
      <c r="A7" s="19">
        <v>1</v>
      </c>
      <c r="B7" s="2" t="s">
        <v>13</v>
      </c>
      <c r="C7" s="17" t="s">
        <v>17</v>
      </c>
      <c r="D7" s="3" t="s">
        <v>14</v>
      </c>
      <c r="E7" s="3">
        <v>60</v>
      </c>
      <c r="F7" s="19">
        <v>3665</v>
      </c>
      <c r="G7" s="20">
        <f>E7*F7</f>
        <v>219900</v>
      </c>
    </row>
    <row r="8" spans="1:11" ht="66" customHeight="1">
      <c r="A8" s="19">
        <v>2</v>
      </c>
      <c r="B8" s="2" t="s">
        <v>15</v>
      </c>
      <c r="C8" s="17" t="s">
        <v>16</v>
      </c>
      <c r="D8" s="3" t="s">
        <v>12</v>
      </c>
      <c r="E8" s="3">
        <v>24</v>
      </c>
      <c r="F8" s="19">
        <v>9000</v>
      </c>
      <c r="G8" s="20">
        <f>E8*F8</f>
        <v>216000</v>
      </c>
      <c r="K8" t="s">
        <v>126</v>
      </c>
    </row>
    <row r="9" spans="1:11" ht="66" customHeight="1">
      <c r="A9" s="19">
        <v>3</v>
      </c>
      <c r="B9" s="17" t="s">
        <v>118</v>
      </c>
      <c r="C9" s="17" t="s">
        <v>149</v>
      </c>
      <c r="D9" s="3" t="s">
        <v>40</v>
      </c>
      <c r="E9" s="3">
        <v>1</v>
      </c>
      <c r="F9" s="19">
        <v>295000</v>
      </c>
      <c r="G9" s="20">
        <f t="shared" ref="G9:G10" si="0">E9*F9</f>
        <v>295000</v>
      </c>
    </row>
    <row r="10" spans="1:11" ht="66" customHeight="1">
      <c r="A10" s="19">
        <v>4</v>
      </c>
      <c r="B10" s="18" t="s">
        <v>119</v>
      </c>
      <c r="C10" s="17" t="s">
        <v>150</v>
      </c>
      <c r="D10" s="3" t="s">
        <v>40</v>
      </c>
      <c r="E10" s="3">
        <v>1</v>
      </c>
      <c r="F10" s="19">
        <v>335000</v>
      </c>
      <c r="G10" s="20">
        <f t="shared" si="0"/>
        <v>335000</v>
      </c>
    </row>
    <row r="11" spans="1:11" ht="44.25" customHeight="1">
      <c r="A11" s="19">
        <v>5</v>
      </c>
      <c r="B11" s="2" t="s">
        <v>66</v>
      </c>
      <c r="C11" s="3"/>
      <c r="D11" s="3" t="s">
        <v>41</v>
      </c>
      <c r="E11" s="3">
        <v>21.25</v>
      </c>
      <c r="F11" s="19">
        <v>336</v>
      </c>
      <c r="G11" s="20">
        <f>E11*F11</f>
        <v>7140</v>
      </c>
    </row>
    <row r="12" spans="1:11" ht="51" customHeight="1">
      <c r="A12" s="19">
        <v>6</v>
      </c>
      <c r="B12" s="2" t="s">
        <v>44</v>
      </c>
      <c r="C12" s="3" t="s">
        <v>120</v>
      </c>
      <c r="D12" s="3" t="s">
        <v>30</v>
      </c>
      <c r="E12" s="3">
        <v>1</v>
      </c>
      <c r="F12" s="19">
        <f>6400+5500+11000</f>
        <v>22900</v>
      </c>
      <c r="G12" s="20">
        <f>E12*F12</f>
        <v>22900</v>
      </c>
    </row>
    <row r="13" spans="1:11" ht="38.25" customHeight="1">
      <c r="A13" s="19">
        <v>7</v>
      </c>
      <c r="B13" s="8" t="s">
        <v>37</v>
      </c>
      <c r="C13" s="3" t="s">
        <v>36</v>
      </c>
      <c r="D13" s="3" t="s">
        <v>31</v>
      </c>
      <c r="E13" s="10">
        <v>2486.9699999999998</v>
      </c>
      <c r="F13" s="19">
        <v>35</v>
      </c>
      <c r="G13" s="20">
        <v>87044</v>
      </c>
    </row>
    <row r="14" spans="1:11" ht="38.25" customHeight="1">
      <c r="A14" s="19">
        <v>8</v>
      </c>
      <c r="B14" s="8" t="s">
        <v>38</v>
      </c>
      <c r="C14" s="3" t="s">
        <v>39</v>
      </c>
      <c r="D14" s="3" t="s">
        <v>40</v>
      </c>
      <c r="E14" s="9">
        <v>4</v>
      </c>
      <c r="F14" s="19">
        <v>24536.25</v>
      </c>
      <c r="G14" s="20">
        <f>E14*F14</f>
        <v>98145</v>
      </c>
    </row>
    <row r="15" spans="1:11" ht="37.5" customHeight="1">
      <c r="A15" s="19">
        <v>9</v>
      </c>
      <c r="B15" s="2" t="s">
        <v>34</v>
      </c>
      <c r="C15" s="3" t="s">
        <v>32</v>
      </c>
      <c r="D15" s="3" t="s">
        <v>31</v>
      </c>
      <c r="E15" s="3">
        <f>822.59*4</f>
        <v>3290.36</v>
      </c>
      <c r="F15" s="19">
        <v>35</v>
      </c>
      <c r="G15" s="20">
        <f>E15*F15</f>
        <v>115162.6</v>
      </c>
    </row>
    <row r="16" spans="1:11" ht="44.25" customHeight="1">
      <c r="A16" s="19">
        <v>10</v>
      </c>
      <c r="B16" s="2" t="s">
        <v>35</v>
      </c>
      <c r="C16" s="3" t="s">
        <v>33</v>
      </c>
      <c r="D16" s="3" t="s">
        <v>31</v>
      </c>
      <c r="E16" s="3">
        <f>445.44*4</f>
        <v>1781.76</v>
      </c>
      <c r="F16" s="19">
        <v>35</v>
      </c>
      <c r="G16" s="20">
        <f>E16*F16</f>
        <v>62361.599999999999</v>
      </c>
    </row>
    <row r="17" spans="1:7" ht="32.25" customHeight="1">
      <c r="A17" s="19">
        <v>11</v>
      </c>
      <c r="B17" s="9" t="s">
        <v>27</v>
      </c>
      <c r="C17" s="3" t="s">
        <v>52</v>
      </c>
      <c r="D17" s="3" t="s">
        <v>28</v>
      </c>
      <c r="E17" s="21">
        <v>400</v>
      </c>
      <c r="F17" s="10">
        <v>900</v>
      </c>
      <c r="G17" s="20">
        <f t="shared" ref="G17:G67" si="1">E17*F17</f>
        <v>360000</v>
      </c>
    </row>
    <row r="18" spans="1:7" ht="28.5" customHeight="1">
      <c r="A18" s="19">
        <v>12</v>
      </c>
      <c r="B18" s="9" t="s">
        <v>27</v>
      </c>
      <c r="C18" s="3" t="s">
        <v>29</v>
      </c>
      <c r="D18" s="3" t="s">
        <v>28</v>
      </c>
      <c r="E18" s="21">
        <v>100</v>
      </c>
      <c r="F18" s="10">
        <v>1500</v>
      </c>
      <c r="G18" s="20">
        <f t="shared" si="1"/>
        <v>150000</v>
      </c>
    </row>
    <row r="19" spans="1:7" ht="45" customHeight="1">
      <c r="A19" s="19">
        <v>13</v>
      </c>
      <c r="B19" s="22" t="s">
        <v>19</v>
      </c>
      <c r="C19" s="3" t="s">
        <v>52</v>
      </c>
      <c r="D19" s="3" t="s">
        <v>28</v>
      </c>
      <c r="E19" s="21">
        <v>25</v>
      </c>
      <c r="F19" s="23">
        <v>1500</v>
      </c>
      <c r="G19" s="20">
        <f t="shared" si="1"/>
        <v>37500</v>
      </c>
    </row>
    <row r="20" spans="1:7" ht="46.5" customHeight="1">
      <c r="A20" s="19">
        <v>14</v>
      </c>
      <c r="B20" s="22" t="s">
        <v>20</v>
      </c>
      <c r="C20" s="3" t="s">
        <v>29</v>
      </c>
      <c r="D20" s="3" t="s">
        <v>28</v>
      </c>
      <c r="E20" s="21">
        <v>25</v>
      </c>
      <c r="F20" s="23">
        <v>1500</v>
      </c>
      <c r="G20" s="20">
        <f t="shared" si="1"/>
        <v>37500</v>
      </c>
    </row>
    <row r="21" spans="1:7" ht="204.75" customHeight="1">
      <c r="A21" s="19">
        <v>15</v>
      </c>
      <c r="B21" s="46" t="s">
        <v>21</v>
      </c>
      <c r="C21" s="46" t="s">
        <v>151</v>
      </c>
      <c r="D21" s="43" t="s">
        <v>28</v>
      </c>
      <c r="E21" s="55">
        <v>50</v>
      </c>
      <c r="F21" s="56">
        <v>3000</v>
      </c>
      <c r="G21" s="44">
        <f t="shared" si="1"/>
        <v>150000</v>
      </c>
    </row>
    <row r="22" spans="1:7" ht="34.5" customHeight="1">
      <c r="A22" s="19">
        <v>16</v>
      </c>
      <c r="B22" s="9" t="s">
        <v>22</v>
      </c>
      <c r="C22" s="3" t="s">
        <v>29</v>
      </c>
      <c r="D22" s="3" t="s">
        <v>28</v>
      </c>
      <c r="E22" s="21">
        <v>50</v>
      </c>
      <c r="F22" s="10">
        <v>320</v>
      </c>
      <c r="G22" s="20">
        <f t="shared" si="1"/>
        <v>16000</v>
      </c>
    </row>
    <row r="23" spans="1:7" ht="42" customHeight="1">
      <c r="A23" s="19">
        <v>17</v>
      </c>
      <c r="B23" s="9" t="s">
        <v>23</v>
      </c>
      <c r="C23" s="3" t="s">
        <v>29</v>
      </c>
      <c r="D23" s="3" t="s">
        <v>28</v>
      </c>
      <c r="E23" s="21">
        <v>100</v>
      </c>
      <c r="F23" s="10">
        <v>3055</v>
      </c>
      <c r="G23" s="20">
        <f t="shared" si="1"/>
        <v>305500</v>
      </c>
    </row>
    <row r="24" spans="1:7" ht="36.75" customHeight="1">
      <c r="A24" s="19">
        <v>18</v>
      </c>
      <c r="B24" s="9" t="s">
        <v>24</v>
      </c>
      <c r="C24" s="3" t="s">
        <v>29</v>
      </c>
      <c r="D24" s="3" t="s">
        <v>28</v>
      </c>
      <c r="E24" s="21">
        <v>30</v>
      </c>
      <c r="F24" s="10">
        <v>4000</v>
      </c>
      <c r="G24" s="20">
        <f t="shared" si="1"/>
        <v>120000</v>
      </c>
    </row>
    <row r="25" spans="1:7" ht="39.75" customHeight="1">
      <c r="A25" s="19">
        <v>19</v>
      </c>
      <c r="B25" s="9" t="s">
        <v>25</v>
      </c>
      <c r="C25" s="3" t="s">
        <v>29</v>
      </c>
      <c r="D25" s="3" t="s">
        <v>28</v>
      </c>
      <c r="E25" s="21">
        <v>50</v>
      </c>
      <c r="F25" s="10">
        <v>3500</v>
      </c>
      <c r="G25" s="20">
        <f t="shared" si="1"/>
        <v>175000</v>
      </c>
    </row>
    <row r="26" spans="1:7" ht="32.25" customHeight="1">
      <c r="A26" s="19">
        <v>20</v>
      </c>
      <c r="B26" s="9" t="s">
        <v>26</v>
      </c>
      <c r="C26" s="3" t="s">
        <v>29</v>
      </c>
      <c r="D26" s="3" t="s">
        <v>28</v>
      </c>
      <c r="E26" s="21">
        <v>348</v>
      </c>
      <c r="F26" s="10">
        <v>590</v>
      </c>
      <c r="G26" s="20">
        <f t="shared" si="1"/>
        <v>205320</v>
      </c>
    </row>
    <row r="27" spans="1:7">
      <c r="A27" s="19"/>
      <c r="B27" s="137" t="s">
        <v>53</v>
      </c>
      <c r="C27" s="138"/>
      <c r="D27" s="4"/>
      <c r="E27" s="5"/>
      <c r="F27" s="6"/>
      <c r="G27" s="20"/>
    </row>
    <row r="28" spans="1:7" ht="39">
      <c r="A28" s="19">
        <v>21</v>
      </c>
      <c r="B28" s="19" t="s">
        <v>42</v>
      </c>
      <c r="C28" s="42" t="s">
        <v>160</v>
      </c>
      <c r="D28" s="24" t="s">
        <v>43</v>
      </c>
      <c r="E28" s="25">
        <v>1100</v>
      </c>
      <c r="F28" s="26">
        <v>1500</v>
      </c>
      <c r="G28" s="20">
        <f t="shared" si="1"/>
        <v>1650000</v>
      </c>
    </row>
    <row r="29" spans="1:7" ht="51.75">
      <c r="A29" s="19">
        <v>22</v>
      </c>
      <c r="B29" s="27" t="s">
        <v>54</v>
      </c>
      <c r="C29" s="42" t="s">
        <v>153</v>
      </c>
      <c r="D29" s="4" t="s">
        <v>18</v>
      </c>
      <c r="E29" s="19">
        <v>500</v>
      </c>
      <c r="F29" s="19">
        <v>85</v>
      </c>
      <c r="G29" s="20">
        <f t="shared" si="1"/>
        <v>42500</v>
      </c>
    </row>
    <row r="30" spans="1:7">
      <c r="A30" s="19">
        <v>23</v>
      </c>
      <c r="B30" s="27" t="s">
        <v>45</v>
      </c>
      <c r="C30" s="42" t="s">
        <v>55</v>
      </c>
      <c r="D30" s="4" t="s">
        <v>18</v>
      </c>
      <c r="E30" s="19">
        <v>144</v>
      </c>
      <c r="F30" s="19">
        <v>30</v>
      </c>
      <c r="G30" s="20">
        <f t="shared" si="1"/>
        <v>4320</v>
      </c>
    </row>
    <row r="31" spans="1:7">
      <c r="A31" s="19">
        <v>24</v>
      </c>
      <c r="B31" s="27" t="s">
        <v>63</v>
      </c>
      <c r="C31" s="42" t="s">
        <v>64</v>
      </c>
      <c r="D31" s="4" t="s">
        <v>18</v>
      </c>
      <c r="E31" s="19">
        <v>100</v>
      </c>
      <c r="F31" s="19">
        <v>450</v>
      </c>
      <c r="G31" s="20">
        <f t="shared" si="1"/>
        <v>45000</v>
      </c>
    </row>
    <row r="32" spans="1:7">
      <c r="A32" s="19">
        <v>25</v>
      </c>
      <c r="B32" s="27" t="s">
        <v>46</v>
      </c>
      <c r="C32" s="42" t="s">
        <v>65</v>
      </c>
      <c r="D32" s="4" t="s">
        <v>43</v>
      </c>
      <c r="E32" s="19">
        <v>10</v>
      </c>
      <c r="F32" s="19">
        <v>75</v>
      </c>
      <c r="G32" s="20">
        <f t="shared" si="1"/>
        <v>750</v>
      </c>
    </row>
    <row r="33" spans="1:7" ht="39">
      <c r="A33" s="19">
        <v>26</v>
      </c>
      <c r="B33" s="27" t="s">
        <v>47</v>
      </c>
      <c r="C33" s="42" t="s">
        <v>154</v>
      </c>
      <c r="D33" s="4" t="s">
        <v>43</v>
      </c>
      <c r="E33" s="19">
        <v>200</v>
      </c>
      <c r="F33" s="19">
        <v>100</v>
      </c>
      <c r="G33" s="20">
        <f t="shared" si="1"/>
        <v>20000</v>
      </c>
    </row>
    <row r="34" spans="1:7" ht="39">
      <c r="A34" s="19">
        <v>27</v>
      </c>
      <c r="B34" s="27" t="s">
        <v>57</v>
      </c>
      <c r="C34" s="42" t="s">
        <v>152</v>
      </c>
      <c r="D34" s="11" t="s">
        <v>18</v>
      </c>
      <c r="E34" s="19">
        <v>600</v>
      </c>
      <c r="F34" s="19">
        <v>45</v>
      </c>
      <c r="G34" s="20">
        <f t="shared" si="1"/>
        <v>27000</v>
      </c>
    </row>
    <row r="35" spans="1:7" ht="77.25">
      <c r="A35" s="19">
        <v>28</v>
      </c>
      <c r="B35" s="29" t="s">
        <v>159</v>
      </c>
      <c r="C35" s="42" t="s">
        <v>158</v>
      </c>
      <c r="D35" s="11" t="s">
        <v>18</v>
      </c>
      <c r="E35" s="19">
        <v>300</v>
      </c>
      <c r="F35" s="19">
        <v>170</v>
      </c>
      <c r="G35" s="20">
        <f t="shared" si="1"/>
        <v>51000</v>
      </c>
    </row>
    <row r="36" spans="1:7">
      <c r="A36" s="19">
        <v>29</v>
      </c>
      <c r="B36" s="27" t="s">
        <v>48</v>
      </c>
      <c r="C36" s="42" t="s">
        <v>67</v>
      </c>
      <c r="D36" s="11" t="s">
        <v>68</v>
      </c>
      <c r="E36" s="19">
        <v>30</v>
      </c>
      <c r="F36" s="19">
        <v>450</v>
      </c>
      <c r="G36" s="20">
        <f t="shared" si="1"/>
        <v>13500</v>
      </c>
    </row>
    <row r="37" spans="1:7" ht="51.75">
      <c r="A37" s="19">
        <v>30</v>
      </c>
      <c r="B37" s="27" t="s">
        <v>49</v>
      </c>
      <c r="C37" s="42" t="s">
        <v>155</v>
      </c>
      <c r="D37" s="11" t="s">
        <v>18</v>
      </c>
      <c r="E37" s="19">
        <v>55</v>
      </c>
      <c r="F37" s="19">
        <v>430</v>
      </c>
      <c r="G37" s="20">
        <f t="shared" si="1"/>
        <v>23650</v>
      </c>
    </row>
    <row r="38" spans="1:7" ht="51.75">
      <c r="A38" s="19">
        <v>31</v>
      </c>
      <c r="B38" s="27" t="s">
        <v>50</v>
      </c>
      <c r="C38" s="42" t="s">
        <v>156</v>
      </c>
      <c r="D38" s="11" t="s">
        <v>18</v>
      </c>
      <c r="E38" s="19">
        <v>20</v>
      </c>
      <c r="F38" s="19">
        <v>570</v>
      </c>
      <c r="G38" s="20">
        <f t="shared" si="1"/>
        <v>11400</v>
      </c>
    </row>
    <row r="39" spans="1:7" ht="15.75" customHeight="1">
      <c r="A39" s="19">
        <v>32</v>
      </c>
      <c r="B39" s="27" t="s">
        <v>51</v>
      </c>
      <c r="C39" s="42" t="s">
        <v>62</v>
      </c>
      <c r="D39" s="11" t="s">
        <v>18</v>
      </c>
      <c r="E39" s="19">
        <v>20</v>
      </c>
      <c r="F39" s="19">
        <v>375</v>
      </c>
      <c r="G39" s="20">
        <f t="shared" si="1"/>
        <v>7500</v>
      </c>
    </row>
    <row r="40" spans="1:7">
      <c r="A40" s="19">
        <v>33</v>
      </c>
      <c r="B40" s="19" t="s">
        <v>59</v>
      </c>
      <c r="C40" s="42" t="s">
        <v>61</v>
      </c>
      <c r="D40" s="11" t="s">
        <v>18</v>
      </c>
      <c r="E40" s="19">
        <v>38</v>
      </c>
      <c r="F40" s="19">
        <v>510</v>
      </c>
      <c r="G40" s="20">
        <f t="shared" si="1"/>
        <v>19380</v>
      </c>
    </row>
    <row r="41" spans="1:7" ht="39">
      <c r="A41" s="19">
        <v>34</v>
      </c>
      <c r="B41" s="39" t="s">
        <v>129</v>
      </c>
      <c r="C41" s="42" t="s">
        <v>157</v>
      </c>
      <c r="D41" s="11" t="s">
        <v>103</v>
      </c>
      <c r="E41" s="19">
        <v>10</v>
      </c>
      <c r="F41" s="19">
        <v>1050</v>
      </c>
      <c r="G41" s="20">
        <f t="shared" si="1"/>
        <v>10500</v>
      </c>
    </row>
    <row r="42" spans="1:7" ht="39">
      <c r="A42" s="19">
        <v>35</v>
      </c>
      <c r="B42" s="39" t="s">
        <v>122</v>
      </c>
      <c r="C42" s="42" t="s">
        <v>176</v>
      </c>
      <c r="D42" s="11" t="s">
        <v>68</v>
      </c>
      <c r="E42" s="19">
        <v>15</v>
      </c>
      <c r="F42" s="19">
        <v>300</v>
      </c>
      <c r="G42" s="20">
        <f t="shared" si="1"/>
        <v>4500</v>
      </c>
    </row>
    <row r="43" spans="1:7">
      <c r="A43" s="19"/>
      <c r="B43" s="139" t="s">
        <v>69</v>
      </c>
      <c r="C43" s="140"/>
      <c r="D43" s="11"/>
      <c r="E43" s="19"/>
      <c r="F43" s="19"/>
      <c r="G43" s="19"/>
    </row>
    <row r="44" spans="1:7" ht="25.5">
      <c r="A44" s="19">
        <v>36</v>
      </c>
      <c r="B44" s="12" t="s">
        <v>72</v>
      </c>
      <c r="C44" s="48" t="s">
        <v>170</v>
      </c>
      <c r="D44" s="30" t="s">
        <v>102</v>
      </c>
      <c r="E44" s="31">
        <v>8</v>
      </c>
      <c r="F44" s="32">
        <v>800</v>
      </c>
      <c r="G44" s="20">
        <f t="shared" si="1"/>
        <v>6400</v>
      </c>
    </row>
    <row r="45" spans="1:7" ht="38.25">
      <c r="A45" s="19">
        <v>37</v>
      </c>
      <c r="B45" s="43" t="s">
        <v>73</v>
      </c>
      <c r="C45" s="48" t="s">
        <v>143</v>
      </c>
      <c r="D45" s="49" t="s">
        <v>103</v>
      </c>
      <c r="E45" s="53">
        <v>10</v>
      </c>
      <c r="F45" s="54">
        <v>2900</v>
      </c>
      <c r="G45" s="44">
        <f t="shared" si="1"/>
        <v>29000</v>
      </c>
    </row>
    <row r="46" spans="1:7" ht="102">
      <c r="A46" s="19">
        <v>38</v>
      </c>
      <c r="B46" s="43" t="s">
        <v>74</v>
      </c>
      <c r="C46" s="48" t="s">
        <v>144</v>
      </c>
      <c r="D46" s="49" t="s">
        <v>102</v>
      </c>
      <c r="E46" s="53">
        <v>20</v>
      </c>
      <c r="F46" s="54">
        <v>2250</v>
      </c>
      <c r="G46" s="44">
        <f t="shared" si="1"/>
        <v>45000</v>
      </c>
    </row>
    <row r="47" spans="1:7" ht="63.75">
      <c r="A47" s="19">
        <v>39</v>
      </c>
      <c r="B47" s="52" t="s">
        <v>75</v>
      </c>
      <c r="C47" s="48" t="s">
        <v>138</v>
      </c>
      <c r="D47" s="49" t="s">
        <v>102</v>
      </c>
      <c r="E47" s="53">
        <v>10</v>
      </c>
      <c r="F47" s="54">
        <v>3200</v>
      </c>
      <c r="G47" s="44">
        <f t="shared" si="1"/>
        <v>32000</v>
      </c>
    </row>
    <row r="48" spans="1:7" ht="222.75" customHeight="1">
      <c r="A48" s="19">
        <v>40</v>
      </c>
      <c r="B48" s="12" t="s">
        <v>76</v>
      </c>
      <c r="C48" s="48" t="s">
        <v>139</v>
      </c>
      <c r="D48" s="30" t="s">
        <v>102</v>
      </c>
      <c r="E48" s="31">
        <v>50</v>
      </c>
      <c r="F48" s="32">
        <v>650</v>
      </c>
      <c r="G48" s="20">
        <f t="shared" si="1"/>
        <v>32500</v>
      </c>
    </row>
    <row r="49" spans="1:13" ht="140.25">
      <c r="A49" s="19">
        <v>41</v>
      </c>
      <c r="B49" s="16" t="s">
        <v>141</v>
      </c>
      <c r="C49" s="48" t="s">
        <v>140</v>
      </c>
      <c r="D49" s="33" t="s">
        <v>102</v>
      </c>
      <c r="E49" s="31">
        <v>60</v>
      </c>
      <c r="F49" s="34">
        <v>900</v>
      </c>
      <c r="G49" s="20">
        <f t="shared" si="1"/>
        <v>54000</v>
      </c>
    </row>
    <row r="50" spans="1:13">
      <c r="A50" s="19">
        <v>42</v>
      </c>
      <c r="B50" s="15" t="s">
        <v>80</v>
      </c>
      <c r="C50" s="48" t="s">
        <v>142</v>
      </c>
      <c r="D50" s="33" t="s">
        <v>102</v>
      </c>
      <c r="E50" s="31">
        <v>5</v>
      </c>
      <c r="F50" s="34">
        <v>2200</v>
      </c>
      <c r="G50" s="20">
        <f t="shared" si="1"/>
        <v>11000</v>
      </c>
    </row>
    <row r="51" spans="1:13" ht="118.5" customHeight="1">
      <c r="A51" s="19">
        <v>43</v>
      </c>
      <c r="B51" s="52" t="s">
        <v>81</v>
      </c>
      <c r="C51" s="48" t="s">
        <v>145</v>
      </c>
      <c r="D51" s="49" t="s">
        <v>102</v>
      </c>
      <c r="E51" s="53">
        <v>20</v>
      </c>
      <c r="F51" s="54">
        <v>1500</v>
      </c>
      <c r="G51" s="44">
        <f t="shared" si="1"/>
        <v>30000</v>
      </c>
    </row>
    <row r="52" spans="1:13" ht="25.5">
      <c r="A52" s="19">
        <v>44</v>
      </c>
      <c r="B52" s="16" t="s">
        <v>82</v>
      </c>
      <c r="C52" s="48" t="s">
        <v>163</v>
      </c>
      <c r="D52" s="33" t="s">
        <v>102</v>
      </c>
      <c r="E52" s="31">
        <v>5</v>
      </c>
      <c r="F52" s="34">
        <v>650</v>
      </c>
      <c r="G52" s="20">
        <f t="shared" si="1"/>
        <v>3250</v>
      </c>
    </row>
    <row r="53" spans="1:13">
      <c r="A53" s="19">
        <v>45</v>
      </c>
      <c r="B53" s="16" t="s">
        <v>83</v>
      </c>
      <c r="C53" s="48" t="s">
        <v>164</v>
      </c>
      <c r="D53" s="33" t="s">
        <v>102</v>
      </c>
      <c r="E53" s="31">
        <v>90</v>
      </c>
      <c r="F53" s="34">
        <v>525</v>
      </c>
      <c r="G53" s="20">
        <f t="shared" si="1"/>
        <v>47250</v>
      </c>
    </row>
    <row r="54" spans="1:13" ht="28.5">
      <c r="A54" s="19">
        <v>46</v>
      </c>
      <c r="B54" s="15" t="s">
        <v>85</v>
      </c>
      <c r="C54" s="58" t="s">
        <v>171</v>
      </c>
      <c r="D54" s="33" t="s">
        <v>102</v>
      </c>
      <c r="E54" s="31">
        <v>40</v>
      </c>
      <c r="F54" s="34">
        <v>440</v>
      </c>
      <c r="G54" s="20">
        <f t="shared" si="1"/>
        <v>17600</v>
      </c>
      <c r="M54" s="59"/>
    </row>
    <row r="55" spans="1:13">
      <c r="A55" s="19">
        <v>47</v>
      </c>
      <c r="B55" s="15" t="s">
        <v>86</v>
      </c>
      <c r="C55" s="48" t="s">
        <v>167</v>
      </c>
      <c r="D55" s="33" t="s">
        <v>102</v>
      </c>
      <c r="E55" s="31">
        <v>400</v>
      </c>
      <c r="F55" s="34">
        <v>380</v>
      </c>
      <c r="G55" s="20">
        <f t="shared" si="1"/>
        <v>152000</v>
      </c>
      <c r="M55" s="60"/>
    </row>
    <row r="56" spans="1:13">
      <c r="A56" s="19">
        <v>48</v>
      </c>
      <c r="B56" s="15" t="s">
        <v>87</v>
      </c>
      <c r="C56" s="48" t="s">
        <v>166</v>
      </c>
      <c r="D56" s="33" t="s">
        <v>102</v>
      </c>
      <c r="E56" s="31">
        <v>400</v>
      </c>
      <c r="F56" s="34">
        <v>250</v>
      </c>
      <c r="G56" s="20">
        <f t="shared" si="1"/>
        <v>100000</v>
      </c>
      <c r="M56" s="59"/>
    </row>
    <row r="57" spans="1:13" ht="25.5">
      <c r="A57" s="19">
        <v>49</v>
      </c>
      <c r="B57" s="16" t="s">
        <v>124</v>
      </c>
      <c r="C57" s="48" t="s">
        <v>165</v>
      </c>
      <c r="D57" s="33" t="s">
        <v>105</v>
      </c>
      <c r="E57" s="40">
        <v>900</v>
      </c>
      <c r="F57" s="34">
        <v>300</v>
      </c>
      <c r="G57" s="20">
        <f t="shared" si="1"/>
        <v>270000</v>
      </c>
      <c r="M57" s="60"/>
    </row>
    <row r="58" spans="1:13">
      <c r="A58" s="19">
        <v>50</v>
      </c>
      <c r="B58" s="16" t="s">
        <v>88</v>
      </c>
      <c r="C58" s="60" t="s">
        <v>174</v>
      </c>
      <c r="D58" s="33" t="s">
        <v>105</v>
      </c>
      <c r="E58" s="31">
        <v>100</v>
      </c>
      <c r="F58" s="34">
        <v>200</v>
      </c>
      <c r="G58" s="20">
        <f t="shared" si="1"/>
        <v>20000</v>
      </c>
      <c r="M58" s="59"/>
    </row>
    <row r="59" spans="1:13" ht="25.5">
      <c r="A59" s="19">
        <v>51</v>
      </c>
      <c r="B59" s="14" t="s">
        <v>89</v>
      </c>
      <c r="C59" s="48" t="s">
        <v>168</v>
      </c>
      <c r="D59" s="33" t="s">
        <v>103</v>
      </c>
      <c r="E59" s="35">
        <v>50</v>
      </c>
      <c r="F59" s="36">
        <v>679</v>
      </c>
      <c r="G59" s="20">
        <f t="shared" si="1"/>
        <v>33950</v>
      </c>
      <c r="M59" s="60"/>
    </row>
    <row r="60" spans="1:13" ht="51">
      <c r="A60" s="19">
        <v>52</v>
      </c>
      <c r="B60" s="13" t="s">
        <v>123</v>
      </c>
      <c r="C60" s="48" t="s">
        <v>172</v>
      </c>
      <c r="D60" s="33" t="s">
        <v>103</v>
      </c>
      <c r="E60" s="35">
        <v>25</v>
      </c>
      <c r="F60" s="36">
        <v>7000</v>
      </c>
      <c r="G60" s="20">
        <f t="shared" si="1"/>
        <v>175000</v>
      </c>
      <c r="M60" s="59"/>
    </row>
    <row r="61" spans="1:13" ht="38.25">
      <c r="A61" s="19">
        <v>53</v>
      </c>
      <c r="B61" s="13" t="s">
        <v>90</v>
      </c>
      <c r="C61" s="48" t="s">
        <v>169</v>
      </c>
      <c r="D61" s="33" t="s">
        <v>106</v>
      </c>
      <c r="E61" s="35">
        <v>300</v>
      </c>
      <c r="F61" s="36">
        <v>650</v>
      </c>
      <c r="G61" s="20">
        <f t="shared" si="1"/>
        <v>195000</v>
      </c>
      <c r="M61" s="60"/>
    </row>
    <row r="62" spans="1:13" ht="25.5">
      <c r="A62" s="19">
        <v>54</v>
      </c>
      <c r="B62" s="13" t="s">
        <v>91</v>
      </c>
      <c r="C62" s="48" t="s">
        <v>173</v>
      </c>
      <c r="D62" s="33" t="s">
        <v>102</v>
      </c>
      <c r="E62" s="35">
        <v>2000</v>
      </c>
      <c r="F62" s="36">
        <v>250</v>
      </c>
      <c r="G62" s="20">
        <f t="shared" si="1"/>
        <v>500000</v>
      </c>
    </row>
    <row r="63" spans="1:13">
      <c r="A63" s="19">
        <v>55</v>
      </c>
      <c r="B63" s="13" t="s">
        <v>92</v>
      </c>
      <c r="C63" s="57" t="s">
        <v>175</v>
      </c>
      <c r="D63" s="33" t="s">
        <v>103</v>
      </c>
      <c r="E63" s="35">
        <v>150</v>
      </c>
      <c r="F63" s="36">
        <v>450</v>
      </c>
      <c r="G63" s="20">
        <f t="shared" si="1"/>
        <v>67500</v>
      </c>
    </row>
    <row r="64" spans="1:13" ht="25.5">
      <c r="A64" s="19">
        <v>56</v>
      </c>
      <c r="B64" s="13" t="s">
        <v>93</v>
      </c>
      <c r="C64" s="48" t="s">
        <v>162</v>
      </c>
      <c r="D64" s="33" t="s">
        <v>102</v>
      </c>
      <c r="E64" s="35">
        <v>250</v>
      </c>
      <c r="F64" s="36">
        <v>160</v>
      </c>
      <c r="G64" s="20">
        <f t="shared" si="1"/>
        <v>40000</v>
      </c>
    </row>
    <row r="65" spans="1:8" ht="25.5">
      <c r="A65" s="19">
        <v>57</v>
      </c>
      <c r="B65" s="13" t="s">
        <v>94</v>
      </c>
      <c r="C65" s="48" t="s">
        <v>161</v>
      </c>
      <c r="D65" s="33" t="s">
        <v>102</v>
      </c>
      <c r="E65" s="35">
        <v>500</v>
      </c>
      <c r="F65" s="36">
        <v>380</v>
      </c>
      <c r="G65" s="20">
        <f t="shared" si="1"/>
        <v>190000</v>
      </c>
    </row>
    <row r="66" spans="1:8" ht="38.25">
      <c r="A66" s="19">
        <v>58</v>
      </c>
      <c r="B66" s="13" t="s">
        <v>95</v>
      </c>
      <c r="C66" s="48" t="s">
        <v>146</v>
      </c>
      <c r="D66" s="33" t="s">
        <v>107</v>
      </c>
      <c r="E66" s="35">
        <v>100</v>
      </c>
      <c r="F66" s="36">
        <v>550</v>
      </c>
      <c r="G66" s="20">
        <f t="shared" si="1"/>
        <v>55000</v>
      </c>
    </row>
    <row r="67" spans="1:8">
      <c r="A67" s="19">
        <v>59</v>
      </c>
      <c r="B67" s="13" t="s">
        <v>96</v>
      </c>
      <c r="C67" s="48" t="s">
        <v>147</v>
      </c>
      <c r="D67" s="33" t="s">
        <v>103</v>
      </c>
      <c r="E67" s="35">
        <v>855</v>
      </c>
      <c r="F67" s="36">
        <v>190</v>
      </c>
      <c r="G67" s="20">
        <f t="shared" si="1"/>
        <v>162450</v>
      </c>
    </row>
    <row r="68" spans="1:8" ht="63.75">
      <c r="A68" s="19">
        <v>60</v>
      </c>
      <c r="B68" s="43" t="s">
        <v>97</v>
      </c>
      <c r="C68" s="48" t="s">
        <v>136</v>
      </c>
      <c r="D68" s="49" t="s">
        <v>102</v>
      </c>
      <c r="E68" s="50">
        <v>14</v>
      </c>
      <c r="F68" s="51">
        <v>8500</v>
      </c>
      <c r="G68" s="44">
        <f t="shared" ref="G68:G76" si="2">E68*F68</f>
        <v>119000</v>
      </c>
    </row>
    <row r="69" spans="1:8" ht="25.5">
      <c r="A69" s="19">
        <v>61</v>
      </c>
      <c r="B69" s="14" t="s">
        <v>98</v>
      </c>
      <c r="C69" s="48" t="s">
        <v>148</v>
      </c>
      <c r="D69" s="33" t="s">
        <v>102</v>
      </c>
      <c r="E69" s="35">
        <v>350</v>
      </c>
      <c r="F69" s="36">
        <v>335</v>
      </c>
      <c r="G69" s="20">
        <f t="shared" si="2"/>
        <v>117250</v>
      </c>
    </row>
    <row r="70" spans="1:8" ht="96.75" customHeight="1">
      <c r="A70" s="19">
        <v>62</v>
      </c>
      <c r="B70" s="43" t="s">
        <v>100</v>
      </c>
      <c r="C70" s="48" t="s">
        <v>137</v>
      </c>
      <c r="D70" s="49" t="s">
        <v>104</v>
      </c>
      <c r="E70" s="50">
        <v>200</v>
      </c>
      <c r="F70" s="51">
        <v>525</v>
      </c>
      <c r="G70" s="44">
        <f t="shared" si="2"/>
        <v>105000</v>
      </c>
      <c r="H70" s="41"/>
    </row>
    <row r="71" spans="1:8">
      <c r="A71" s="19"/>
      <c r="B71" s="139" t="s">
        <v>117</v>
      </c>
      <c r="C71" s="140"/>
      <c r="D71" s="19"/>
      <c r="E71" s="19"/>
      <c r="F71" s="19"/>
      <c r="G71" s="20"/>
    </row>
    <row r="72" spans="1:8" ht="115.5" customHeight="1">
      <c r="A72" s="47">
        <v>63</v>
      </c>
      <c r="B72" s="46" t="s">
        <v>108</v>
      </c>
      <c r="C72" s="42" t="s">
        <v>132</v>
      </c>
      <c r="D72" s="37" t="s">
        <v>31</v>
      </c>
      <c r="E72" s="43">
        <v>165</v>
      </c>
      <c r="F72" s="43">
        <v>5500</v>
      </c>
      <c r="G72" s="44">
        <f t="shared" si="2"/>
        <v>907500</v>
      </c>
      <c r="H72" s="45"/>
    </row>
    <row r="73" spans="1:8">
      <c r="A73" s="47">
        <v>64</v>
      </c>
      <c r="B73" s="46" t="s">
        <v>109</v>
      </c>
      <c r="C73" s="42" t="s">
        <v>133</v>
      </c>
      <c r="D73" s="37" t="s">
        <v>110</v>
      </c>
      <c r="E73" s="3">
        <v>187</v>
      </c>
      <c r="F73" s="3">
        <v>515</v>
      </c>
      <c r="G73" s="20">
        <f t="shared" si="2"/>
        <v>96305</v>
      </c>
    </row>
    <row r="74" spans="1:8" ht="141">
      <c r="A74" s="47">
        <v>65</v>
      </c>
      <c r="B74" s="46" t="s">
        <v>113</v>
      </c>
      <c r="C74" s="42" t="s">
        <v>135</v>
      </c>
      <c r="D74" s="37" t="s">
        <v>41</v>
      </c>
      <c r="E74" s="43">
        <v>340</v>
      </c>
      <c r="F74" s="43">
        <v>1650</v>
      </c>
      <c r="G74" s="44">
        <f t="shared" si="2"/>
        <v>561000</v>
      </c>
    </row>
    <row r="75" spans="1:8">
      <c r="A75" s="47">
        <v>66</v>
      </c>
      <c r="B75" s="46" t="s">
        <v>130</v>
      </c>
      <c r="C75" s="19" t="s">
        <v>131</v>
      </c>
      <c r="D75" s="37" t="s">
        <v>115</v>
      </c>
      <c r="E75" s="3">
        <v>1</v>
      </c>
      <c r="F75" s="3">
        <v>15000</v>
      </c>
      <c r="G75" s="20">
        <f t="shared" si="2"/>
        <v>15000</v>
      </c>
    </row>
    <row r="76" spans="1:8" ht="90">
      <c r="A76" s="47">
        <v>67</v>
      </c>
      <c r="B76" s="46" t="s">
        <v>127</v>
      </c>
      <c r="C76" s="42" t="s">
        <v>134</v>
      </c>
      <c r="D76" s="37" t="s">
        <v>41</v>
      </c>
      <c r="E76" s="43">
        <v>80</v>
      </c>
      <c r="F76" s="43">
        <v>600</v>
      </c>
      <c r="G76" s="44">
        <f t="shared" si="2"/>
        <v>48000</v>
      </c>
    </row>
    <row r="77" spans="1:8" ht="90">
      <c r="A77" s="47">
        <v>68</v>
      </c>
      <c r="B77" s="46" t="s">
        <v>128</v>
      </c>
      <c r="C77" s="42" t="s">
        <v>134</v>
      </c>
      <c r="D77" s="37" t="s">
        <v>41</v>
      </c>
      <c r="E77" s="43">
        <v>10</v>
      </c>
      <c r="F77" s="43">
        <v>600</v>
      </c>
      <c r="G77" s="44">
        <f t="shared" ref="G77" si="3">E77*F77</f>
        <v>6000</v>
      </c>
    </row>
    <row r="79" spans="1:8" ht="28.5" customHeight="1">
      <c r="B79" s="142" t="s">
        <v>177</v>
      </c>
      <c r="C79" s="142"/>
      <c r="D79" s="62"/>
      <c r="E79" s="62"/>
    </row>
    <row r="80" spans="1:8" ht="25.5" customHeight="1">
      <c r="B80" s="61" t="s">
        <v>178</v>
      </c>
      <c r="C80" s="62"/>
      <c r="D80" s="141" t="s">
        <v>179</v>
      </c>
      <c r="E80" s="141"/>
    </row>
  </sheetData>
  <mergeCells count="6">
    <mergeCell ref="B27:C27"/>
    <mergeCell ref="B43:C43"/>
    <mergeCell ref="B71:C71"/>
    <mergeCell ref="A4:G4"/>
    <mergeCell ref="D80:E80"/>
    <mergeCell ref="B79:C79"/>
  </mergeCells>
  <pageMargins left="0.51181102362204722" right="0.11811023622047245" top="0.35433070866141736" bottom="0.35433070866141736" header="0.31496062992125984" footer="0.31496062992125984"/>
  <pageSetup paperSize="9" scale="95" orientation="portrait"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K87"/>
  <sheetViews>
    <sheetView workbookViewId="0">
      <selection activeCell="K6" sqref="K6"/>
    </sheetView>
  </sheetViews>
  <sheetFormatPr defaultRowHeight="15"/>
  <cols>
    <col min="1" max="1" width="5.140625" customWidth="1"/>
    <col min="2" max="2" width="27" customWidth="1"/>
    <col min="3" max="3" width="31.140625" customWidth="1"/>
    <col min="5" max="5" width="7.140625" customWidth="1"/>
    <col min="6" max="6" width="9.42578125" customWidth="1"/>
    <col min="7" max="7" width="12.5703125" customWidth="1"/>
    <col min="8" max="8" width="10.5703125" bestFit="1" customWidth="1"/>
  </cols>
  <sheetData>
    <row r="2" spans="1:11" ht="15.75">
      <c r="E2" s="1" t="s">
        <v>0</v>
      </c>
      <c r="F2" s="1"/>
      <c r="G2" s="1"/>
    </row>
    <row r="3" spans="1:11" ht="15.75">
      <c r="E3" s="1" t="s">
        <v>1</v>
      </c>
      <c r="F3" s="1"/>
      <c r="G3" s="1"/>
    </row>
    <row r="4" spans="1:11" ht="15.75">
      <c r="E4" s="1" t="s">
        <v>180</v>
      </c>
      <c r="F4" s="1"/>
      <c r="G4" s="1"/>
    </row>
    <row r="5" spans="1:11" ht="15.75">
      <c r="E5" s="1" t="s">
        <v>2</v>
      </c>
      <c r="F5" s="1"/>
      <c r="G5" s="1"/>
    </row>
    <row r="6" spans="1:11" ht="15.75">
      <c r="B6" s="1"/>
      <c r="C6" s="1" t="s">
        <v>3</v>
      </c>
    </row>
    <row r="8" spans="1:11" ht="34.5" customHeight="1">
      <c r="A8" s="143" t="s">
        <v>10</v>
      </c>
      <c r="B8" s="143"/>
      <c r="C8" s="143"/>
      <c r="D8" s="143"/>
      <c r="E8" s="143"/>
      <c r="F8" s="143"/>
      <c r="G8" s="143"/>
    </row>
    <row r="10" spans="1:11" ht="41.25" customHeight="1">
      <c r="A10" s="7" t="s">
        <v>4</v>
      </c>
      <c r="B10" s="7" t="s">
        <v>5</v>
      </c>
      <c r="C10" s="7" t="s">
        <v>9</v>
      </c>
      <c r="D10" s="7" t="s">
        <v>6</v>
      </c>
      <c r="E10" s="7" t="s">
        <v>7</v>
      </c>
      <c r="F10" s="7" t="s">
        <v>11</v>
      </c>
      <c r="G10" s="7" t="s">
        <v>8</v>
      </c>
    </row>
    <row r="11" spans="1:11" ht="81.75" customHeight="1">
      <c r="A11" s="19">
        <v>1</v>
      </c>
      <c r="B11" s="2" t="s">
        <v>13</v>
      </c>
      <c r="C11" s="3" t="s">
        <v>17</v>
      </c>
      <c r="D11" s="3" t="s">
        <v>14</v>
      </c>
      <c r="E11" s="3">
        <v>60</v>
      </c>
      <c r="F11" s="19">
        <v>3665</v>
      </c>
      <c r="G11" s="20">
        <f>E11*F11</f>
        <v>219900</v>
      </c>
    </row>
    <row r="12" spans="1:11" ht="66" customHeight="1">
      <c r="A12" s="19">
        <v>2</v>
      </c>
      <c r="B12" s="2" t="s">
        <v>15</v>
      </c>
      <c r="C12" s="3" t="s">
        <v>16</v>
      </c>
      <c r="D12" s="3" t="s">
        <v>12</v>
      </c>
      <c r="E12" s="3">
        <v>24</v>
      </c>
      <c r="F12" s="19">
        <v>9000</v>
      </c>
      <c r="G12" s="20">
        <f>E12*F12</f>
        <v>216000</v>
      </c>
      <c r="K12" t="s">
        <v>126</v>
      </c>
    </row>
    <row r="13" spans="1:11" ht="66" customHeight="1">
      <c r="A13" s="19">
        <v>3</v>
      </c>
      <c r="B13" s="17" t="s">
        <v>118</v>
      </c>
      <c r="C13" s="3"/>
      <c r="D13" s="3" t="s">
        <v>40</v>
      </c>
      <c r="E13" s="3">
        <v>1</v>
      </c>
      <c r="F13" s="19">
        <v>295000</v>
      </c>
      <c r="G13" s="20">
        <f t="shared" ref="G13:G14" si="0">E13*F13</f>
        <v>295000</v>
      </c>
    </row>
    <row r="14" spans="1:11" ht="66" customHeight="1">
      <c r="A14" s="19">
        <v>4</v>
      </c>
      <c r="B14" s="18" t="s">
        <v>119</v>
      </c>
      <c r="C14" s="3"/>
      <c r="D14" s="3" t="s">
        <v>40</v>
      </c>
      <c r="E14" s="3">
        <v>1</v>
      </c>
      <c r="F14" s="19">
        <v>335000</v>
      </c>
      <c r="G14" s="20">
        <f t="shared" si="0"/>
        <v>335000</v>
      </c>
    </row>
    <row r="15" spans="1:11" ht="44.25" customHeight="1">
      <c r="A15" s="19">
        <v>5</v>
      </c>
      <c r="B15" s="2" t="s">
        <v>66</v>
      </c>
      <c r="C15" s="3"/>
      <c r="D15" s="3" t="s">
        <v>41</v>
      </c>
      <c r="E15" s="3">
        <v>21.25</v>
      </c>
      <c r="F15" s="19">
        <v>336</v>
      </c>
      <c r="G15" s="20">
        <f>E15*F15</f>
        <v>7140</v>
      </c>
    </row>
    <row r="16" spans="1:11" ht="51" customHeight="1">
      <c r="A16" s="19">
        <v>6</v>
      </c>
      <c r="B16" s="2" t="s">
        <v>44</v>
      </c>
      <c r="C16" s="3" t="s">
        <v>120</v>
      </c>
      <c r="D16" s="3" t="s">
        <v>30</v>
      </c>
      <c r="E16" s="3">
        <v>1</v>
      </c>
      <c r="F16" s="19">
        <f>6400+5500+11000</f>
        <v>22900</v>
      </c>
      <c r="G16" s="20">
        <f>E16*F16</f>
        <v>22900</v>
      </c>
    </row>
    <row r="17" spans="1:7" ht="39">
      <c r="A17" s="19">
        <v>7</v>
      </c>
      <c r="B17" s="8" t="s">
        <v>37</v>
      </c>
      <c r="C17" s="3" t="s">
        <v>36</v>
      </c>
      <c r="D17" s="3" t="s">
        <v>31</v>
      </c>
      <c r="E17" s="10">
        <v>2486.9699999999998</v>
      </c>
      <c r="F17" s="19">
        <v>35</v>
      </c>
      <c r="G17" s="20">
        <v>87044</v>
      </c>
    </row>
    <row r="18" spans="1:7" ht="51.75">
      <c r="A18" s="19">
        <v>8</v>
      </c>
      <c r="B18" s="8" t="s">
        <v>38</v>
      </c>
      <c r="C18" s="3" t="s">
        <v>39</v>
      </c>
      <c r="D18" s="3" t="s">
        <v>40</v>
      </c>
      <c r="E18" s="9">
        <v>4</v>
      </c>
      <c r="F18" s="19">
        <v>24536.25</v>
      </c>
      <c r="G18" s="20">
        <f>E18*F18</f>
        <v>98145</v>
      </c>
    </row>
    <row r="19" spans="1:7" ht="39">
      <c r="A19" s="19">
        <v>9</v>
      </c>
      <c r="B19" s="2" t="s">
        <v>34</v>
      </c>
      <c r="C19" s="3" t="s">
        <v>32</v>
      </c>
      <c r="D19" s="3" t="s">
        <v>31</v>
      </c>
      <c r="E19" s="3">
        <f>822.59*4</f>
        <v>3290.36</v>
      </c>
      <c r="F19" s="19">
        <v>35</v>
      </c>
      <c r="G19" s="20">
        <f>E19*F19</f>
        <v>115162.6</v>
      </c>
    </row>
    <row r="20" spans="1:7" ht="39">
      <c r="A20" s="19">
        <v>10</v>
      </c>
      <c r="B20" s="2" t="s">
        <v>35</v>
      </c>
      <c r="C20" s="3" t="s">
        <v>33</v>
      </c>
      <c r="D20" s="3" t="s">
        <v>31</v>
      </c>
      <c r="E20" s="3">
        <f>445.44*4</f>
        <v>1781.76</v>
      </c>
      <c r="F20" s="19">
        <v>35</v>
      </c>
      <c r="G20" s="20">
        <f>E20*F20</f>
        <v>62361.599999999999</v>
      </c>
    </row>
    <row r="21" spans="1:7">
      <c r="A21" s="19">
        <v>11</v>
      </c>
      <c r="B21" s="9" t="s">
        <v>27</v>
      </c>
      <c r="C21" s="3" t="s">
        <v>52</v>
      </c>
      <c r="D21" s="3" t="s">
        <v>28</v>
      </c>
      <c r="E21" s="21">
        <v>400</v>
      </c>
      <c r="F21" s="10">
        <v>900</v>
      </c>
      <c r="G21" s="20">
        <f t="shared" ref="G21:G84" si="1">E21*F21</f>
        <v>360000</v>
      </c>
    </row>
    <row r="22" spans="1:7" ht="26.25">
      <c r="A22" s="19">
        <v>12</v>
      </c>
      <c r="B22" s="9" t="s">
        <v>27</v>
      </c>
      <c r="C22" s="3" t="s">
        <v>29</v>
      </c>
      <c r="D22" s="3" t="s">
        <v>28</v>
      </c>
      <c r="E22" s="21">
        <v>100</v>
      </c>
      <c r="F22" s="10">
        <v>1500</v>
      </c>
      <c r="G22" s="20">
        <f t="shared" si="1"/>
        <v>150000</v>
      </c>
    </row>
    <row r="23" spans="1:7" ht="26.25">
      <c r="A23" s="19">
        <v>13</v>
      </c>
      <c r="B23" s="22" t="s">
        <v>19</v>
      </c>
      <c r="C23" s="3" t="s">
        <v>52</v>
      </c>
      <c r="D23" s="3" t="s">
        <v>28</v>
      </c>
      <c r="E23" s="21">
        <v>25</v>
      </c>
      <c r="F23" s="23">
        <v>1500</v>
      </c>
      <c r="G23" s="20">
        <f t="shared" si="1"/>
        <v>37500</v>
      </c>
    </row>
    <row r="24" spans="1:7" ht="26.25">
      <c r="A24" s="19">
        <v>14</v>
      </c>
      <c r="B24" s="22" t="s">
        <v>20</v>
      </c>
      <c r="C24" s="3" t="s">
        <v>29</v>
      </c>
      <c r="D24" s="3" t="s">
        <v>28</v>
      </c>
      <c r="E24" s="21">
        <v>25</v>
      </c>
      <c r="F24" s="23">
        <v>1500</v>
      </c>
      <c r="G24" s="20">
        <f t="shared" si="1"/>
        <v>37500</v>
      </c>
    </row>
    <row r="25" spans="1:7" ht="26.25">
      <c r="A25" s="19">
        <v>15</v>
      </c>
      <c r="B25" s="9" t="s">
        <v>21</v>
      </c>
      <c r="C25" s="3" t="s">
        <v>29</v>
      </c>
      <c r="D25" s="3" t="s">
        <v>28</v>
      </c>
      <c r="E25" s="21">
        <v>50</v>
      </c>
      <c r="F25" s="10">
        <v>3000</v>
      </c>
      <c r="G25" s="20">
        <f t="shared" si="1"/>
        <v>150000</v>
      </c>
    </row>
    <row r="26" spans="1:7" ht="26.25">
      <c r="A26" s="19">
        <v>16</v>
      </c>
      <c r="B26" s="9" t="s">
        <v>22</v>
      </c>
      <c r="C26" s="3" t="s">
        <v>29</v>
      </c>
      <c r="D26" s="3" t="s">
        <v>28</v>
      </c>
      <c r="E26" s="21">
        <v>50</v>
      </c>
      <c r="F26" s="10">
        <v>320</v>
      </c>
      <c r="G26" s="20">
        <f t="shared" si="1"/>
        <v>16000</v>
      </c>
    </row>
    <row r="27" spans="1:7" ht="39">
      <c r="A27" s="19">
        <v>17</v>
      </c>
      <c r="B27" s="9" t="s">
        <v>23</v>
      </c>
      <c r="C27" s="3" t="s">
        <v>29</v>
      </c>
      <c r="D27" s="3" t="s">
        <v>28</v>
      </c>
      <c r="E27" s="21">
        <v>100</v>
      </c>
      <c r="F27" s="10">
        <v>3055</v>
      </c>
      <c r="G27" s="20">
        <f t="shared" si="1"/>
        <v>305500</v>
      </c>
    </row>
    <row r="28" spans="1:7" ht="26.25">
      <c r="A28" s="19">
        <v>18</v>
      </c>
      <c r="B28" s="9" t="s">
        <v>24</v>
      </c>
      <c r="C28" s="3" t="s">
        <v>29</v>
      </c>
      <c r="D28" s="3" t="s">
        <v>28</v>
      </c>
      <c r="E28" s="21">
        <v>30</v>
      </c>
      <c r="F28" s="10">
        <v>4000</v>
      </c>
      <c r="G28" s="20">
        <f t="shared" si="1"/>
        <v>120000</v>
      </c>
    </row>
    <row r="29" spans="1:7" ht="26.25">
      <c r="A29" s="19">
        <v>19</v>
      </c>
      <c r="B29" s="9" t="s">
        <v>25</v>
      </c>
      <c r="C29" s="3" t="s">
        <v>29</v>
      </c>
      <c r="D29" s="3" t="s">
        <v>28</v>
      </c>
      <c r="E29" s="21">
        <v>50</v>
      </c>
      <c r="F29" s="10">
        <v>3500</v>
      </c>
      <c r="G29" s="20">
        <f t="shared" si="1"/>
        <v>175000</v>
      </c>
    </row>
    <row r="30" spans="1:7" ht="26.25">
      <c r="A30" s="19">
        <v>20</v>
      </c>
      <c r="B30" s="9" t="s">
        <v>26</v>
      </c>
      <c r="C30" s="3" t="s">
        <v>29</v>
      </c>
      <c r="D30" s="3" t="s">
        <v>28</v>
      </c>
      <c r="E30" s="21">
        <v>348</v>
      </c>
      <c r="F30" s="10">
        <v>590</v>
      </c>
      <c r="G30" s="20">
        <f t="shared" si="1"/>
        <v>205320</v>
      </c>
    </row>
    <row r="31" spans="1:7">
      <c r="A31" s="19"/>
      <c r="B31" s="137" t="s">
        <v>53</v>
      </c>
      <c r="C31" s="138"/>
      <c r="D31" s="4"/>
      <c r="E31" s="5"/>
      <c r="F31" s="6"/>
      <c r="G31" s="20"/>
    </row>
    <row r="32" spans="1:7">
      <c r="A32" s="19">
        <v>21</v>
      </c>
      <c r="B32" s="19" t="s">
        <v>42</v>
      </c>
      <c r="C32" s="19"/>
      <c r="D32" s="24" t="s">
        <v>43</v>
      </c>
      <c r="E32" s="25">
        <v>1100</v>
      </c>
      <c r="F32" s="26">
        <v>1500</v>
      </c>
      <c r="G32" s="20">
        <f t="shared" si="1"/>
        <v>1650000</v>
      </c>
    </row>
    <row r="33" spans="1:9">
      <c r="A33" s="19">
        <v>22</v>
      </c>
      <c r="B33" s="27" t="s">
        <v>54</v>
      </c>
      <c r="C33" s="19" t="s">
        <v>56</v>
      </c>
      <c r="D33" s="4" t="s">
        <v>18</v>
      </c>
      <c r="E33" s="19">
        <v>500</v>
      </c>
      <c r="F33" s="19">
        <v>85</v>
      </c>
      <c r="G33" s="20">
        <f t="shared" si="1"/>
        <v>42500</v>
      </c>
    </row>
    <row r="34" spans="1:9">
      <c r="A34" s="19">
        <v>23</v>
      </c>
      <c r="B34" s="27" t="s">
        <v>45</v>
      </c>
      <c r="C34" s="19" t="s">
        <v>55</v>
      </c>
      <c r="D34" s="4" t="s">
        <v>18</v>
      </c>
      <c r="E34" s="19">
        <v>144</v>
      </c>
      <c r="F34" s="19">
        <v>30</v>
      </c>
      <c r="G34" s="20">
        <f t="shared" si="1"/>
        <v>4320</v>
      </c>
    </row>
    <row r="35" spans="1:9">
      <c r="A35" s="19">
        <v>24</v>
      </c>
      <c r="B35" s="27" t="s">
        <v>63</v>
      </c>
      <c r="C35" s="19" t="s">
        <v>64</v>
      </c>
      <c r="D35" s="4" t="s">
        <v>18</v>
      </c>
      <c r="E35" s="19">
        <v>100</v>
      </c>
      <c r="F35" s="19">
        <v>450</v>
      </c>
      <c r="G35" s="20">
        <f t="shared" si="1"/>
        <v>45000</v>
      </c>
    </row>
    <row r="36" spans="1:9">
      <c r="A36" s="19">
        <v>25</v>
      </c>
      <c r="B36" s="27" t="s">
        <v>46</v>
      </c>
      <c r="C36" s="19" t="s">
        <v>65</v>
      </c>
      <c r="D36" s="4" t="s">
        <v>43</v>
      </c>
      <c r="E36" s="19">
        <v>10</v>
      </c>
      <c r="F36" s="19">
        <v>75</v>
      </c>
      <c r="G36" s="20">
        <f t="shared" si="1"/>
        <v>750</v>
      </c>
    </row>
    <row r="37" spans="1:9">
      <c r="A37" s="19">
        <v>26</v>
      </c>
      <c r="B37" s="27" t="s">
        <v>47</v>
      </c>
      <c r="C37" s="28" t="s">
        <v>60</v>
      </c>
      <c r="D37" s="4" t="s">
        <v>43</v>
      </c>
      <c r="E37" s="19">
        <v>200</v>
      </c>
      <c r="F37" s="19">
        <v>100</v>
      </c>
      <c r="G37" s="20">
        <f t="shared" si="1"/>
        <v>20000</v>
      </c>
    </row>
    <row r="38" spans="1:9">
      <c r="A38" s="19">
        <v>27</v>
      </c>
      <c r="B38" s="27" t="s">
        <v>57</v>
      </c>
      <c r="C38" s="19" t="s">
        <v>58</v>
      </c>
      <c r="D38" s="11" t="s">
        <v>18</v>
      </c>
      <c r="E38" s="19">
        <v>600</v>
      </c>
      <c r="F38" s="19">
        <v>45</v>
      </c>
      <c r="G38" s="20">
        <f t="shared" si="1"/>
        <v>27000</v>
      </c>
    </row>
    <row r="39" spans="1:9">
      <c r="A39" s="19">
        <v>28</v>
      </c>
      <c r="B39" s="29" t="s">
        <v>70</v>
      </c>
      <c r="C39" s="19" t="s">
        <v>62</v>
      </c>
      <c r="D39" s="11" t="s">
        <v>18</v>
      </c>
      <c r="E39" s="19">
        <v>300</v>
      </c>
      <c r="F39" s="19">
        <v>170</v>
      </c>
      <c r="G39" s="20">
        <f t="shared" si="1"/>
        <v>51000</v>
      </c>
    </row>
    <row r="40" spans="1:9">
      <c r="A40" s="19">
        <v>29</v>
      </c>
      <c r="B40" s="27" t="s">
        <v>48</v>
      </c>
      <c r="C40" s="19" t="s">
        <v>67</v>
      </c>
      <c r="D40" s="11" t="s">
        <v>68</v>
      </c>
      <c r="E40" s="19">
        <v>30</v>
      </c>
      <c r="F40" s="19">
        <v>450</v>
      </c>
      <c r="G40" s="20">
        <f t="shared" si="1"/>
        <v>13500</v>
      </c>
    </row>
    <row r="41" spans="1:9">
      <c r="A41" s="19">
        <v>30</v>
      </c>
      <c r="B41" s="27" t="s">
        <v>49</v>
      </c>
      <c r="C41" s="19" t="s">
        <v>71</v>
      </c>
      <c r="D41" s="11" t="s">
        <v>18</v>
      </c>
      <c r="E41" s="19">
        <v>55</v>
      </c>
      <c r="F41" s="19">
        <v>430</v>
      </c>
      <c r="G41" s="20">
        <f t="shared" si="1"/>
        <v>23650</v>
      </c>
    </row>
    <row r="42" spans="1:9">
      <c r="A42" s="19">
        <v>31</v>
      </c>
      <c r="B42" s="27" t="s">
        <v>50</v>
      </c>
      <c r="C42" s="19"/>
      <c r="D42" s="11" t="s">
        <v>18</v>
      </c>
      <c r="E42" s="19">
        <v>20</v>
      </c>
      <c r="F42" s="19">
        <v>570</v>
      </c>
      <c r="G42" s="20">
        <f t="shared" si="1"/>
        <v>11400</v>
      </c>
    </row>
    <row r="43" spans="1:9">
      <c r="A43" s="19">
        <v>32</v>
      </c>
      <c r="B43" s="27" t="s">
        <v>51</v>
      </c>
      <c r="C43" s="19" t="s">
        <v>62</v>
      </c>
      <c r="D43" s="11" t="s">
        <v>18</v>
      </c>
      <c r="E43" s="19">
        <v>20</v>
      </c>
      <c r="F43" s="19">
        <v>375</v>
      </c>
      <c r="G43" s="20">
        <f t="shared" si="1"/>
        <v>7500</v>
      </c>
    </row>
    <row r="44" spans="1:9">
      <c r="A44" s="19">
        <v>33</v>
      </c>
      <c r="B44" s="19" t="s">
        <v>59</v>
      </c>
      <c r="C44" s="28" t="s">
        <v>61</v>
      </c>
      <c r="D44" s="11" t="s">
        <v>18</v>
      </c>
      <c r="E44" s="19">
        <v>38</v>
      </c>
      <c r="F44" s="19">
        <v>510</v>
      </c>
      <c r="G44" s="20">
        <f t="shared" si="1"/>
        <v>19380</v>
      </c>
      <c r="I44">
        <v>1931</v>
      </c>
    </row>
    <row r="45" spans="1:9">
      <c r="A45" s="19">
        <v>34</v>
      </c>
      <c r="B45" s="39" t="s">
        <v>121</v>
      </c>
      <c r="C45" s="28"/>
      <c r="D45" s="11" t="s">
        <v>18</v>
      </c>
      <c r="E45" s="19">
        <v>10</v>
      </c>
      <c r="F45" s="19">
        <v>1050</v>
      </c>
      <c r="G45" s="20">
        <f t="shared" si="1"/>
        <v>10500</v>
      </c>
    </row>
    <row r="46" spans="1:9">
      <c r="A46" s="19">
        <v>35</v>
      </c>
      <c r="B46" s="39" t="s">
        <v>122</v>
      </c>
      <c r="C46" s="28"/>
      <c r="D46" s="11" t="s">
        <v>68</v>
      </c>
      <c r="E46" s="19">
        <v>15</v>
      </c>
      <c r="F46" s="19">
        <v>300</v>
      </c>
      <c r="G46" s="20">
        <f t="shared" si="1"/>
        <v>4500</v>
      </c>
    </row>
    <row r="47" spans="1:9">
      <c r="A47" s="19"/>
      <c r="B47" s="139" t="s">
        <v>69</v>
      </c>
      <c r="C47" s="140"/>
      <c r="D47" s="11"/>
      <c r="E47" s="19"/>
      <c r="F47" s="19"/>
      <c r="G47" s="19"/>
    </row>
    <row r="48" spans="1:9">
      <c r="A48" s="19">
        <v>36</v>
      </c>
      <c r="B48" s="12" t="s">
        <v>72</v>
      </c>
      <c r="C48" s="19" t="s">
        <v>101</v>
      </c>
      <c r="D48" s="30" t="s">
        <v>102</v>
      </c>
      <c r="E48" s="31">
        <v>8</v>
      </c>
      <c r="F48" s="32">
        <v>800</v>
      </c>
      <c r="G48" s="20">
        <f t="shared" si="1"/>
        <v>6400</v>
      </c>
    </row>
    <row r="49" spans="1:9" ht="25.5">
      <c r="A49" s="19">
        <v>37</v>
      </c>
      <c r="B49" s="14" t="s">
        <v>73</v>
      </c>
      <c r="C49" s="19"/>
      <c r="D49" s="33" t="s">
        <v>103</v>
      </c>
      <c r="E49" s="31">
        <v>5</v>
      </c>
      <c r="F49" s="34">
        <v>5250</v>
      </c>
      <c r="G49" s="20">
        <f t="shared" si="1"/>
        <v>26250</v>
      </c>
      <c r="I49">
        <f>7+4.4+9.5+42+6.6+40.8</f>
        <v>110.3</v>
      </c>
    </row>
    <row r="50" spans="1:9">
      <c r="A50" s="19">
        <v>38</v>
      </c>
      <c r="B50" s="14" t="s">
        <v>74</v>
      </c>
      <c r="C50" s="19"/>
      <c r="D50" s="33" t="s">
        <v>102</v>
      </c>
      <c r="E50" s="31">
        <v>20</v>
      </c>
      <c r="F50" s="34">
        <v>2250</v>
      </c>
      <c r="G50" s="20">
        <f t="shared" si="1"/>
        <v>45000</v>
      </c>
    </row>
    <row r="51" spans="1:9">
      <c r="A51" s="19">
        <v>39</v>
      </c>
      <c r="B51" s="15" t="s">
        <v>75</v>
      </c>
      <c r="C51" s="19"/>
      <c r="D51" s="33" t="s">
        <v>102</v>
      </c>
      <c r="E51" s="31">
        <v>10</v>
      </c>
      <c r="F51" s="34">
        <v>3200</v>
      </c>
      <c r="G51" s="20">
        <f t="shared" si="1"/>
        <v>32000</v>
      </c>
    </row>
    <row r="52" spans="1:9" ht="25.5">
      <c r="A52" s="19">
        <v>40</v>
      </c>
      <c r="B52" s="12" t="s">
        <v>76</v>
      </c>
      <c r="C52" s="19"/>
      <c r="D52" s="30" t="s">
        <v>102</v>
      </c>
      <c r="E52" s="31">
        <v>50</v>
      </c>
      <c r="F52" s="32">
        <v>650</v>
      </c>
      <c r="G52" s="20">
        <f t="shared" si="1"/>
        <v>32500</v>
      </c>
    </row>
    <row r="53" spans="1:9">
      <c r="A53" s="19">
        <v>41</v>
      </c>
      <c r="B53" s="16" t="s">
        <v>77</v>
      </c>
      <c r="C53" s="19"/>
      <c r="D53" s="33" t="s">
        <v>102</v>
      </c>
      <c r="E53" s="31">
        <v>130</v>
      </c>
      <c r="F53" s="34">
        <v>650</v>
      </c>
      <c r="G53" s="20">
        <f t="shared" si="1"/>
        <v>84500</v>
      </c>
    </row>
    <row r="54" spans="1:9">
      <c r="A54" s="19">
        <v>42</v>
      </c>
      <c r="B54" s="16" t="s">
        <v>78</v>
      </c>
      <c r="C54" s="19"/>
      <c r="D54" s="33" t="s">
        <v>102</v>
      </c>
      <c r="E54" s="31">
        <v>80</v>
      </c>
      <c r="F54" s="34">
        <v>850</v>
      </c>
      <c r="G54" s="20">
        <f t="shared" si="1"/>
        <v>68000</v>
      </c>
    </row>
    <row r="55" spans="1:9">
      <c r="A55" s="19">
        <v>43</v>
      </c>
      <c r="B55" s="16" t="s">
        <v>79</v>
      </c>
      <c r="C55" s="19"/>
      <c r="D55" s="33" t="s">
        <v>102</v>
      </c>
      <c r="E55" s="31">
        <v>60</v>
      </c>
      <c r="F55" s="34">
        <v>900</v>
      </c>
      <c r="G55" s="20">
        <f t="shared" si="1"/>
        <v>54000</v>
      </c>
    </row>
    <row r="56" spans="1:9">
      <c r="A56" s="19">
        <v>44</v>
      </c>
      <c r="B56" s="15" t="s">
        <v>80</v>
      </c>
      <c r="C56" s="19"/>
      <c r="D56" s="33" t="s">
        <v>102</v>
      </c>
      <c r="E56" s="31">
        <v>5</v>
      </c>
      <c r="F56" s="34">
        <v>2200</v>
      </c>
      <c r="G56" s="20">
        <f t="shared" si="1"/>
        <v>11000</v>
      </c>
    </row>
    <row r="57" spans="1:9">
      <c r="A57" s="19">
        <v>45</v>
      </c>
      <c r="B57" s="15" t="s">
        <v>81</v>
      </c>
      <c r="C57" s="19"/>
      <c r="D57" s="33" t="s">
        <v>102</v>
      </c>
      <c r="E57" s="31">
        <v>20</v>
      </c>
      <c r="F57" s="34">
        <v>1500</v>
      </c>
      <c r="G57" s="20">
        <f t="shared" si="1"/>
        <v>30000</v>
      </c>
    </row>
    <row r="58" spans="1:9">
      <c r="A58" s="19">
        <v>46</v>
      </c>
      <c r="B58" s="16" t="s">
        <v>82</v>
      </c>
      <c r="C58" s="19"/>
      <c r="D58" s="33" t="s">
        <v>102</v>
      </c>
      <c r="E58" s="31">
        <v>5</v>
      </c>
      <c r="F58" s="34">
        <v>650</v>
      </c>
      <c r="G58" s="20">
        <f t="shared" si="1"/>
        <v>3250</v>
      </c>
    </row>
    <row r="59" spans="1:9">
      <c r="A59" s="19">
        <v>47</v>
      </c>
      <c r="B59" s="16" t="s">
        <v>83</v>
      </c>
      <c r="C59" s="19"/>
      <c r="D59" s="33" t="s">
        <v>102</v>
      </c>
      <c r="E59" s="31">
        <v>90</v>
      </c>
      <c r="F59" s="34">
        <v>525</v>
      </c>
      <c r="G59" s="20">
        <f t="shared" si="1"/>
        <v>47250</v>
      </c>
    </row>
    <row r="60" spans="1:9">
      <c r="A60" s="19">
        <v>48</v>
      </c>
      <c r="B60" s="15" t="s">
        <v>84</v>
      </c>
      <c r="C60" s="19"/>
      <c r="D60" s="33" t="s">
        <v>102</v>
      </c>
      <c r="E60" s="31">
        <v>2</v>
      </c>
      <c r="F60" s="34">
        <v>4200</v>
      </c>
      <c r="G60" s="20">
        <f t="shared" si="1"/>
        <v>8400</v>
      </c>
    </row>
    <row r="61" spans="1:9">
      <c r="A61" s="19">
        <v>49</v>
      </c>
      <c r="B61" s="15" t="s">
        <v>85</v>
      </c>
      <c r="C61" s="19"/>
      <c r="D61" s="33" t="s">
        <v>102</v>
      </c>
      <c r="E61" s="31">
        <v>40</v>
      </c>
      <c r="F61" s="34">
        <v>440</v>
      </c>
      <c r="G61" s="20">
        <f t="shared" si="1"/>
        <v>17600</v>
      </c>
    </row>
    <row r="62" spans="1:9">
      <c r="A62" s="19">
        <v>50</v>
      </c>
      <c r="B62" s="15" t="s">
        <v>86</v>
      </c>
      <c r="C62" s="19"/>
      <c r="D62" s="33" t="s">
        <v>102</v>
      </c>
      <c r="E62" s="31">
        <v>400</v>
      </c>
      <c r="F62" s="34">
        <v>380</v>
      </c>
      <c r="G62" s="20">
        <f t="shared" si="1"/>
        <v>152000</v>
      </c>
    </row>
    <row r="63" spans="1:9">
      <c r="A63" s="19">
        <v>51</v>
      </c>
      <c r="B63" s="15" t="s">
        <v>87</v>
      </c>
      <c r="C63" s="19"/>
      <c r="D63" s="33" t="s">
        <v>102</v>
      </c>
      <c r="E63" s="31">
        <v>400</v>
      </c>
      <c r="F63" s="34">
        <v>250</v>
      </c>
      <c r="G63" s="20">
        <f t="shared" si="1"/>
        <v>100000</v>
      </c>
    </row>
    <row r="64" spans="1:9" ht="25.5">
      <c r="A64" s="19">
        <v>52</v>
      </c>
      <c r="B64" s="16" t="s">
        <v>124</v>
      </c>
      <c r="C64" s="19"/>
      <c r="D64" s="33" t="s">
        <v>105</v>
      </c>
      <c r="E64" s="40">
        <v>900</v>
      </c>
      <c r="F64" s="34">
        <v>300</v>
      </c>
      <c r="G64" s="20">
        <f t="shared" si="1"/>
        <v>270000</v>
      </c>
    </row>
    <row r="65" spans="1:9">
      <c r="A65" s="19">
        <v>53</v>
      </c>
      <c r="B65" s="16" t="s">
        <v>88</v>
      </c>
      <c r="C65" s="19"/>
      <c r="D65" s="33" t="s">
        <v>105</v>
      </c>
      <c r="E65" s="31">
        <v>100</v>
      </c>
      <c r="F65" s="34">
        <v>200</v>
      </c>
      <c r="G65" s="20">
        <f t="shared" si="1"/>
        <v>20000</v>
      </c>
    </row>
    <row r="66" spans="1:9">
      <c r="A66" s="19">
        <v>54</v>
      </c>
      <c r="B66" s="14" t="s">
        <v>89</v>
      </c>
      <c r="C66" s="19"/>
      <c r="D66" s="33" t="s">
        <v>103</v>
      </c>
      <c r="E66" s="35">
        <v>50</v>
      </c>
      <c r="F66" s="36">
        <v>679</v>
      </c>
      <c r="G66" s="20">
        <f t="shared" si="1"/>
        <v>33950</v>
      </c>
    </row>
    <row r="67" spans="1:9">
      <c r="A67" s="19">
        <v>55</v>
      </c>
      <c r="B67" s="13" t="s">
        <v>123</v>
      </c>
      <c r="C67" s="19"/>
      <c r="D67" s="33" t="s">
        <v>103</v>
      </c>
      <c r="E67" s="35">
        <v>25</v>
      </c>
      <c r="F67" s="36">
        <v>7000</v>
      </c>
      <c r="G67" s="20">
        <f t="shared" si="1"/>
        <v>175000</v>
      </c>
    </row>
    <row r="68" spans="1:9">
      <c r="A68" s="19">
        <v>56</v>
      </c>
      <c r="B68" s="13" t="s">
        <v>90</v>
      </c>
      <c r="C68" s="19"/>
      <c r="D68" s="33" t="s">
        <v>106</v>
      </c>
      <c r="E68" s="35">
        <v>300</v>
      </c>
      <c r="F68" s="36">
        <v>650</v>
      </c>
      <c r="G68" s="20">
        <f t="shared" si="1"/>
        <v>195000</v>
      </c>
    </row>
    <row r="69" spans="1:9">
      <c r="A69" s="19">
        <v>57</v>
      </c>
      <c r="B69" s="13" t="s">
        <v>91</v>
      </c>
      <c r="C69" s="19"/>
      <c r="D69" s="33" t="s">
        <v>102</v>
      </c>
      <c r="E69" s="35">
        <v>2000</v>
      </c>
      <c r="F69" s="36">
        <v>250</v>
      </c>
      <c r="G69" s="20">
        <f t="shared" si="1"/>
        <v>500000</v>
      </c>
    </row>
    <row r="70" spans="1:9">
      <c r="A70" s="19">
        <v>58</v>
      </c>
      <c r="B70" s="13" t="s">
        <v>92</v>
      </c>
      <c r="C70" s="19"/>
      <c r="D70" s="33" t="s">
        <v>103</v>
      </c>
      <c r="E70" s="35">
        <v>150</v>
      </c>
      <c r="F70" s="36">
        <v>450</v>
      </c>
      <c r="G70" s="20">
        <f t="shared" si="1"/>
        <v>67500</v>
      </c>
    </row>
    <row r="71" spans="1:9">
      <c r="A71" s="19">
        <v>59</v>
      </c>
      <c r="B71" s="13" t="s">
        <v>93</v>
      </c>
      <c r="C71" s="19"/>
      <c r="D71" s="33" t="s">
        <v>102</v>
      </c>
      <c r="E71" s="35">
        <v>250</v>
      </c>
      <c r="F71" s="36">
        <v>160</v>
      </c>
      <c r="G71" s="20">
        <f t="shared" si="1"/>
        <v>40000</v>
      </c>
    </row>
    <row r="72" spans="1:9">
      <c r="A72" s="19">
        <v>60</v>
      </c>
      <c r="B72" s="13" t="s">
        <v>94</v>
      </c>
      <c r="C72" s="19"/>
      <c r="D72" s="33" t="s">
        <v>102</v>
      </c>
      <c r="E72" s="35">
        <v>500</v>
      </c>
      <c r="F72" s="36">
        <v>380</v>
      </c>
      <c r="G72" s="20">
        <f t="shared" si="1"/>
        <v>190000</v>
      </c>
    </row>
    <row r="73" spans="1:9">
      <c r="A73" s="19">
        <v>61</v>
      </c>
      <c r="B73" s="13" t="s">
        <v>95</v>
      </c>
      <c r="C73" s="19"/>
      <c r="D73" s="33" t="s">
        <v>107</v>
      </c>
      <c r="E73" s="35">
        <v>100</v>
      </c>
      <c r="F73" s="36">
        <v>550</v>
      </c>
      <c r="G73" s="20">
        <f t="shared" si="1"/>
        <v>55000</v>
      </c>
    </row>
    <row r="74" spans="1:9">
      <c r="A74" s="19">
        <v>62</v>
      </c>
      <c r="B74" s="13" t="s">
        <v>96</v>
      </c>
      <c r="C74" s="19"/>
      <c r="D74" s="33" t="s">
        <v>103</v>
      </c>
      <c r="E74" s="35">
        <v>855</v>
      </c>
      <c r="F74" s="36">
        <v>190</v>
      </c>
      <c r="G74" s="20">
        <f t="shared" si="1"/>
        <v>162450</v>
      </c>
    </row>
    <row r="75" spans="1:9">
      <c r="A75" s="19">
        <v>63</v>
      </c>
      <c r="B75" s="14" t="s">
        <v>97</v>
      </c>
      <c r="C75" s="19"/>
      <c r="D75" s="33" t="s">
        <v>102</v>
      </c>
      <c r="E75" s="35">
        <v>24</v>
      </c>
      <c r="F75" s="36">
        <v>8500</v>
      </c>
      <c r="G75" s="20">
        <f t="shared" si="1"/>
        <v>204000</v>
      </c>
    </row>
    <row r="76" spans="1:9" ht="25.5">
      <c r="A76" s="19">
        <v>64</v>
      </c>
      <c r="B76" s="14" t="s">
        <v>98</v>
      </c>
      <c r="C76" s="19"/>
      <c r="D76" s="33" t="s">
        <v>102</v>
      </c>
      <c r="E76" s="35">
        <v>350</v>
      </c>
      <c r="F76" s="36">
        <v>335</v>
      </c>
      <c r="G76" s="20">
        <f t="shared" si="1"/>
        <v>117250</v>
      </c>
    </row>
    <row r="77" spans="1:9">
      <c r="A77" s="19">
        <v>65</v>
      </c>
      <c r="B77" s="13" t="s">
        <v>99</v>
      </c>
      <c r="C77" s="19"/>
      <c r="D77" s="33" t="s">
        <v>102</v>
      </c>
      <c r="E77" s="35">
        <v>6</v>
      </c>
      <c r="F77" s="36">
        <v>950</v>
      </c>
      <c r="G77" s="20">
        <f t="shared" si="1"/>
        <v>5700</v>
      </c>
    </row>
    <row r="78" spans="1:9">
      <c r="A78" s="19">
        <v>66</v>
      </c>
      <c r="B78" s="14" t="s">
        <v>100</v>
      </c>
      <c r="C78" s="19"/>
      <c r="D78" s="33" t="s">
        <v>104</v>
      </c>
      <c r="E78" s="35">
        <v>200</v>
      </c>
      <c r="F78" s="36">
        <v>525</v>
      </c>
      <c r="G78" s="20">
        <f t="shared" si="1"/>
        <v>105000</v>
      </c>
      <c r="H78" s="41">
        <f>G48+G49+G51+G50+G52+G53+G54+G55+G56+G57+G58+G59+G60+G61+G62+G63+G64+G65+G66+G67+G68+G69+G70+G71+G72+G73+G74+G75+G76+G77+G78</f>
        <v>2859000</v>
      </c>
      <c r="I78">
        <v>2859</v>
      </c>
    </row>
    <row r="79" spans="1:9">
      <c r="A79" s="19"/>
      <c r="B79" s="139" t="s">
        <v>117</v>
      </c>
      <c r="C79" s="140"/>
      <c r="D79" s="19"/>
      <c r="E79" s="19"/>
      <c r="F79" s="19"/>
      <c r="G79" s="20"/>
    </row>
    <row r="80" spans="1:9">
      <c r="A80" s="19">
        <v>68</v>
      </c>
      <c r="B80" s="9" t="s">
        <v>108</v>
      </c>
      <c r="C80" s="19"/>
      <c r="D80" s="37" t="s">
        <v>31</v>
      </c>
      <c r="E80" s="3">
        <v>160</v>
      </c>
      <c r="F80" s="3">
        <v>5500</v>
      </c>
      <c r="G80" s="20">
        <f t="shared" si="1"/>
        <v>880000</v>
      </c>
    </row>
    <row r="81" spans="1:8">
      <c r="A81" s="19">
        <v>70</v>
      </c>
      <c r="B81" s="9" t="s">
        <v>109</v>
      </c>
      <c r="C81" s="19"/>
      <c r="D81" s="37" t="s">
        <v>110</v>
      </c>
      <c r="E81" s="3">
        <v>180</v>
      </c>
      <c r="F81" s="3">
        <v>510</v>
      </c>
      <c r="G81" s="20">
        <f t="shared" si="1"/>
        <v>91800</v>
      </c>
    </row>
    <row r="82" spans="1:8">
      <c r="A82" s="19">
        <v>71</v>
      </c>
      <c r="B82" s="9" t="s">
        <v>111</v>
      </c>
      <c r="C82" s="19"/>
      <c r="D82" s="37" t="s">
        <v>68</v>
      </c>
      <c r="E82" s="38">
        <v>155.49</v>
      </c>
      <c r="F82" s="3">
        <v>2650</v>
      </c>
      <c r="G82" s="20">
        <f t="shared" si="1"/>
        <v>412048.5</v>
      </c>
    </row>
    <row r="83" spans="1:8">
      <c r="A83" s="19">
        <v>72</v>
      </c>
      <c r="B83" s="9" t="s">
        <v>112</v>
      </c>
      <c r="C83" s="19"/>
      <c r="D83" s="37" t="s">
        <v>68</v>
      </c>
      <c r="E83" s="38">
        <v>157.30000000000001</v>
      </c>
      <c r="F83" s="3">
        <v>2950</v>
      </c>
      <c r="G83" s="20">
        <f t="shared" si="1"/>
        <v>464035.00000000006</v>
      </c>
    </row>
    <row r="84" spans="1:8">
      <c r="A84" s="19">
        <v>73</v>
      </c>
      <c r="B84" s="9" t="s">
        <v>113</v>
      </c>
      <c r="C84" s="19"/>
      <c r="D84" s="37" t="s">
        <v>41</v>
      </c>
      <c r="E84" s="3">
        <v>340</v>
      </c>
      <c r="F84" s="3">
        <v>1650</v>
      </c>
      <c r="G84" s="20">
        <f t="shared" si="1"/>
        <v>561000</v>
      </c>
    </row>
    <row r="85" spans="1:8">
      <c r="A85" s="19">
        <v>74</v>
      </c>
      <c r="B85" s="9" t="s">
        <v>114</v>
      </c>
      <c r="C85" s="19"/>
      <c r="D85" s="37" t="s">
        <v>115</v>
      </c>
      <c r="E85" s="3">
        <v>10</v>
      </c>
      <c r="F85" s="3">
        <v>65000</v>
      </c>
      <c r="G85" s="20">
        <f t="shared" ref="G85:G87" si="2">E85*F85</f>
        <v>650000</v>
      </c>
    </row>
    <row r="86" spans="1:8">
      <c r="A86" s="19">
        <v>75</v>
      </c>
      <c r="B86" s="9" t="s">
        <v>116</v>
      </c>
      <c r="C86" s="19"/>
      <c r="D86" s="37" t="s">
        <v>115</v>
      </c>
      <c r="E86" s="3">
        <v>5</v>
      </c>
      <c r="F86" s="3">
        <v>115000</v>
      </c>
      <c r="G86" s="20">
        <f t="shared" si="2"/>
        <v>575000</v>
      </c>
      <c r="H86">
        <v>3955</v>
      </c>
    </row>
    <row r="87" spans="1:8">
      <c r="A87" s="19">
        <v>76</v>
      </c>
      <c r="B87" s="9" t="s">
        <v>125</v>
      </c>
      <c r="C87" s="19"/>
      <c r="D87" s="37" t="s">
        <v>115</v>
      </c>
      <c r="E87" s="3">
        <v>5</v>
      </c>
      <c r="F87" s="3">
        <v>58000</v>
      </c>
      <c r="G87" s="20">
        <f t="shared" si="2"/>
        <v>290000</v>
      </c>
    </row>
  </sheetData>
  <mergeCells count="4">
    <mergeCell ref="A8:G8"/>
    <mergeCell ref="B31:C31"/>
    <mergeCell ref="B47:C47"/>
    <mergeCell ref="B79:C79"/>
  </mergeCells>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3"/>
  <sheetViews>
    <sheetView topLeftCell="A19" workbookViewId="0">
      <selection activeCell="A11" sqref="A11:G12"/>
    </sheetView>
  </sheetViews>
  <sheetFormatPr defaultRowHeight="15"/>
  <cols>
    <col min="1" max="1" width="5.140625" customWidth="1"/>
    <col min="2" max="2" width="27" customWidth="1"/>
    <col min="3" max="3" width="31.28515625" customWidth="1"/>
    <col min="5" max="5" width="7.140625" customWidth="1"/>
    <col min="6" max="6" width="9.42578125" customWidth="1"/>
    <col min="7" max="7" width="12.5703125" customWidth="1"/>
    <col min="8" max="8" width="10.5703125" bestFit="1" customWidth="1"/>
  </cols>
  <sheetData>
    <row r="1" spans="1:9">
      <c r="F1" t="s">
        <v>204</v>
      </c>
    </row>
    <row r="2" spans="1:9" ht="15.75">
      <c r="E2" s="1"/>
      <c r="F2" s="1"/>
      <c r="G2" s="1"/>
    </row>
    <row r="3" spans="1:9" ht="15.75">
      <c r="C3" s="64" t="s">
        <v>181</v>
      </c>
      <c r="D3" s="63"/>
      <c r="E3" s="63"/>
      <c r="F3" s="63"/>
      <c r="G3" s="63"/>
      <c r="H3" s="63"/>
      <c r="I3" s="63"/>
    </row>
    <row r="4" spans="1:9" ht="15.75">
      <c r="A4" s="134" t="s">
        <v>205</v>
      </c>
      <c r="B4" s="134"/>
      <c r="C4" s="134"/>
      <c r="D4" s="134"/>
      <c r="E4" s="134"/>
      <c r="F4" s="134"/>
      <c r="G4" s="134"/>
    </row>
    <row r="6" spans="1:9" ht="45">
      <c r="A6" s="7" t="s">
        <v>4</v>
      </c>
      <c r="B6" s="7" t="s">
        <v>5</v>
      </c>
      <c r="C6" s="7" t="s">
        <v>9</v>
      </c>
      <c r="D6" s="7" t="s">
        <v>6</v>
      </c>
      <c r="E6" s="7" t="s">
        <v>7</v>
      </c>
      <c r="F6" s="7" t="s">
        <v>11</v>
      </c>
      <c r="G6" s="7" t="s">
        <v>8</v>
      </c>
    </row>
    <row r="7" spans="1:9">
      <c r="A7" s="19"/>
      <c r="B7" s="139" t="s">
        <v>69</v>
      </c>
      <c r="C7" s="140"/>
      <c r="D7" s="11"/>
      <c r="E7" s="19"/>
      <c r="F7" s="19"/>
      <c r="G7" s="19"/>
    </row>
    <row r="8" spans="1:9" ht="38.25">
      <c r="A8" s="19">
        <v>1</v>
      </c>
      <c r="B8" s="12" t="s">
        <v>184</v>
      </c>
      <c r="C8" s="48" t="s">
        <v>193</v>
      </c>
      <c r="D8" s="30" t="s">
        <v>102</v>
      </c>
      <c r="E8" s="65">
        <v>21</v>
      </c>
      <c r="F8" s="66">
        <v>800</v>
      </c>
      <c r="G8" s="67">
        <f t="shared" ref="G8:G15" si="0">E8*F8</f>
        <v>16800</v>
      </c>
    </row>
    <row r="9" spans="1:9" ht="123.75" customHeight="1">
      <c r="A9" s="19">
        <v>2</v>
      </c>
      <c r="B9" s="43" t="s">
        <v>185</v>
      </c>
      <c r="C9" s="48" t="s">
        <v>198</v>
      </c>
      <c r="D9" s="49" t="s">
        <v>192</v>
      </c>
      <c r="E9" s="53">
        <v>21</v>
      </c>
      <c r="F9" s="54">
        <v>3000</v>
      </c>
      <c r="G9" s="44">
        <f t="shared" si="0"/>
        <v>63000</v>
      </c>
    </row>
    <row r="10" spans="1:9" ht="42.75">
      <c r="A10" s="19">
        <v>3</v>
      </c>
      <c r="B10" s="43" t="s">
        <v>186</v>
      </c>
      <c r="C10" s="58" t="s">
        <v>194</v>
      </c>
      <c r="D10" s="49" t="s">
        <v>102</v>
      </c>
      <c r="E10" s="53">
        <v>21</v>
      </c>
      <c r="F10" s="54">
        <v>10000</v>
      </c>
      <c r="G10" s="44">
        <f t="shared" si="0"/>
        <v>210000</v>
      </c>
    </row>
    <row r="11" spans="1:9" ht="25.5">
      <c r="A11" s="19">
        <v>4</v>
      </c>
      <c r="B11" s="52" t="s">
        <v>187</v>
      </c>
      <c r="C11" s="48" t="s">
        <v>195</v>
      </c>
      <c r="D11" s="49" t="s">
        <v>102</v>
      </c>
      <c r="E11" s="53">
        <v>21</v>
      </c>
      <c r="F11" s="54">
        <v>5000</v>
      </c>
      <c r="G11" s="44">
        <f t="shared" si="0"/>
        <v>105000</v>
      </c>
    </row>
    <row r="12" spans="1:9" ht="51">
      <c r="A12" s="19">
        <v>5</v>
      </c>
      <c r="B12" s="12" t="s">
        <v>188</v>
      </c>
      <c r="C12" s="48" t="s">
        <v>196</v>
      </c>
      <c r="D12" s="30" t="s">
        <v>102</v>
      </c>
      <c r="E12" s="31">
        <v>21</v>
      </c>
      <c r="F12" s="32">
        <v>4000</v>
      </c>
      <c r="G12" s="20">
        <f t="shared" si="0"/>
        <v>84000</v>
      </c>
    </row>
    <row r="13" spans="1:9">
      <c r="A13" s="19">
        <v>6</v>
      </c>
      <c r="B13" s="16" t="s">
        <v>189</v>
      </c>
      <c r="C13" s="68" t="s">
        <v>200</v>
      </c>
      <c r="D13" s="33" t="s">
        <v>107</v>
      </c>
      <c r="E13" s="31">
        <v>50</v>
      </c>
      <c r="F13" s="34">
        <v>900</v>
      </c>
      <c r="G13" s="20">
        <f t="shared" si="0"/>
        <v>45000</v>
      </c>
    </row>
    <row r="14" spans="1:9" ht="55.5" customHeight="1">
      <c r="A14" s="19">
        <v>7</v>
      </c>
      <c r="B14" s="15" t="s">
        <v>190</v>
      </c>
      <c r="C14" s="48" t="s">
        <v>197</v>
      </c>
      <c r="D14" s="33" t="s">
        <v>192</v>
      </c>
      <c r="E14" s="31">
        <v>30</v>
      </c>
      <c r="F14" s="34">
        <v>800</v>
      </c>
      <c r="G14" s="20">
        <f t="shared" si="0"/>
        <v>24000</v>
      </c>
    </row>
    <row r="15" spans="1:9" ht="40.5" customHeight="1">
      <c r="A15" s="19">
        <v>8</v>
      </c>
      <c r="B15" s="52" t="s">
        <v>191</v>
      </c>
      <c r="C15" s="48" t="s">
        <v>199</v>
      </c>
      <c r="D15" s="49" t="s">
        <v>102</v>
      </c>
      <c r="E15" s="53">
        <v>21</v>
      </c>
      <c r="F15" s="54">
        <v>800</v>
      </c>
      <c r="G15" s="44">
        <f t="shared" si="0"/>
        <v>16800</v>
      </c>
    </row>
    <row r="16" spans="1:9" ht="163.5" customHeight="1">
      <c r="A16" s="19">
        <v>9</v>
      </c>
      <c r="B16" s="43" t="s">
        <v>201</v>
      </c>
      <c r="C16" s="48" t="s">
        <v>202</v>
      </c>
      <c r="D16" s="49" t="s">
        <v>102</v>
      </c>
      <c r="E16" s="53">
        <v>2</v>
      </c>
      <c r="F16" s="54">
        <v>49000</v>
      </c>
      <c r="G16" s="44">
        <f t="shared" ref="G16" si="1">E16*F16</f>
        <v>98000</v>
      </c>
    </row>
    <row r="17" spans="1:7" ht="19.5" customHeight="1">
      <c r="A17" s="69"/>
      <c r="B17" s="70" t="s">
        <v>203</v>
      </c>
      <c r="C17" s="70"/>
      <c r="D17" s="70"/>
      <c r="E17" s="71">
        <f>SUM(E8:E16)</f>
        <v>208</v>
      </c>
      <c r="F17" s="71">
        <f t="shared" ref="F17:G17" si="2">SUM(F8:F16)</f>
        <v>74300</v>
      </c>
      <c r="G17" s="71">
        <f t="shared" si="2"/>
        <v>662600</v>
      </c>
    </row>
    <row r="22" spans="1:7">
      <c r="B22" s="142" t="s">
        <v>177</v>
      </c>
      <c r="C22" s="142"/>
      <c r="D22" s="62"/>
      <c r="E22" s="62"/>
    </row>
    <row r="23" spans="1:7">
      <c r="B23" s="61" t="s">
        <v>178</v>
      </c>
      <c r="C23" s="62"/>
      <c r="D23" s="141" t="s">
        <v>179</v>
      </c>
      <c r="E23" s="141"/>
    </row>
  </sheetData>
  <mergeCells count="4">
    <mergeCell ref="B22:C22"/>
    <mergeCell ref="D23:E23"/>
    <mergeCell ref="A4:G4"/>
    <mergeCell ref="B7:C7"/>
  </mergeCells>
  <pageMargins left="0.31496062992125984" right="0.19685039370078741" top="0.74803149606299213" bottom="0.74803149606299213" header="0.31496062992125984" footer="0.31496062992125984"/>
  <pageSetup paperSize="9" scale="90" orientation="portrait" horizontalDpi="180" verticalDpi="18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3"/>
  <sheetViews>
    <sheetView tabSelected="1" workbookViewId="0">
      <pane xSplit="9" ySplit="1" topLeftCell="J8" activePane="bottomRight" state="frozen"/>
      <selection pane="topRight" activeCell="L1" sqref="L1"/>
      <selection pane="bottomLeft" activeCell="A8" sqref="A8"/>
      <selection pane="bottomRight" activeCell="H12" sqref="H12"/>
    </sheetView>
  </sheetViews>
  <sheetFormatPr defaultRowHeight="15"/>
  <cols>
    <col min="1" max="1" width="5" style="129" customWidth="1"/>
    <col min="2" max="2" width="27.42578125" customWidth="1"/>
    <col min="3" max="3" width="52.85546875" customWidth="1"/>
    <col min="4" max="4" width="10.5703125" customWidth="1"/>
    <col min="5" max="5" width="17.7109375" customWidth="1"/>
    <col min="7" max="7" width="12" bestFit="1" customWidth="1"/>
  </cols>
  <sheetData>
    <row r="1" spans="1:5" ht="15.75">
      <c r="C1" s="127" t="s">
        <v>286</v>
      </c>
    </row>
    <row r="5" spans="1:5" ht="153" customHeight="1">
      <c r="A5" s="136" t="s">
        <v>285</v>
      </c>
      <c r="B5" s="136"/>
      <c r="C5" s="136"/>
      <c r="D5" s="136"/>
      <c r="E5" s="136"/>
    </row>
    <row r="6" spans="1:5" ht="17.45" customHeight="1">
      <c r="A6" s="133"/>
      <c r="B6" s="136" t="s">
        <v>287</v>
      </c>
      <c r="C6" s="136"/>
      <c r="D6" s="136"/>
      <c r="E6" s="133"/>
    </row>
    <row r="8" spans="1:5" s="129" customFormat="1" ht="30">
      <c r="A8" s="128" t="s">
        <v>257</v>
      </c>
      <c r="B8" s="128" t="s">
        <v>282</v>
      </c>
      <c r="C8" s="128" t="s">
        <v>259</v>
      </c>
      <c r="D8" s="128" t="s">
        <v>260</v>
      </c>
      <c r="E8" s="128" t="s">
        <v>261</v>
      </c>
    </row>
    <row r="9" spans="1:5" ht="47.25">
      <c r="A9" s="130">
        <v>1</v>
      </c>
      <c r="B9" s="75" t="s">
        <v>276</v>
      </c>
      <c r="C9" s="75" t="s">
        <v>283</v>
      </c>
      <c r="D9" s="77" t="s">
        <v>102</v>
      </c>
      <c r="E9" s="76">
        <v>132</v>
      </c>
    </row>
    <row r="10" spans="1:5" ht="47.25">
      <c r="A10" s="130">
        <v>2</v>
      </c>
      <c r="B10" s="75" t="s">
        <v>277</v>
      </c>
      <c r="C10" s="75" t="s">
        <v>283</v>
      </c>
      <c r="D10" s="77" t="s">
        <v>102</v>
      </c>
      <c r="E10" s="76">
        <v>40</v>
      </c>
    </row>
    <row r="11" spans="1:5" ht="47.25">
      <c r="A11" s="130">
        <v>3</v>
      </c>
      <c r="B11" s="75" t="s">
        <v>278</v>
      </c>
      <c r="C11" s="75" t="s">
        <v>283</v>
      </c>
      <c r="D11" s="77" t="s">
        <v>102</v>
      </c>
      <c r="E11" s="76">
        <v>18</v>
      </c>
    </row>
    <row r="12" spans="1:5" ht="47.25">
      <c r="A12" s="130">
        <v>4</v>
      </c>
      <c r="B12" s="75" t="s">
        <v>279</v>
      </c>
      <c r="C12" s="75" t="s">
        <v>283</v>
      </c>
      <c r="D12" s="77" t="s">
        <v>102</v>
      </c>
      <c r="E12" s="76">
        <v>9</v>
      </c>
    </row>
    <row r="13" spans="1:5" ht="15.75">
      <c r="A13" s="134"/>
      <c r="B13" s="134"/>
      <c r="C13" s="134"/>
      <c r="D13" s="134"/>
      <c r="E13" s="134"/>
    </row>
    <row r="14" spans="1:5">
      <c r="C14" s="72" t="s">
        <v>281</v>
      </c>
    </row>
    <row r="15" spans="1:5" ht="165" customHeight="1">
      <c r="A15" s="135" t="s">
        <v>284</v>
      </c>
      <c r="B15" s="135"/>
      <c r="C15" s="135"/>
      <c r="D15" s="135"/>
      <c r="E15" s="135"/>
    </row>
    <row r="16" spans="1:5" ht="18.75">
      <c r="A16" s="132" t="s">
        <v>288</v>
      </c>
    </row>
    <row r="17" spans="1:5" ht="21.75" customHeight="1">
      <c r="B17" s="72"/>
      <c r="D17" s="63"/>
      <c r="E17" s="63"/>
    </row>
    <row r="18" spans="1:5" s="129" customFormat="1" ht="34.5" customHeight="1">
      <c r="A18" s="128" t="s">
        <v>4</v>
      </c>
      <c r="B18" s="128" t="s">
        <v>5</v>
      </c>
      <c r="C18" s="128" t="s">
        <v>249</v>
      </c>
      <c r="D18" s="128" t="s">
        <v>6</v>
      </c>
      <c r="E18" s="128" t="s">
        <v>7</v>
      </c>
    </row>
    <row r="19" spans="1:5" ht="47.25" customHeight="1">
      <c r="A19" s="130">
        <v>1</v>
      </c>
      <c r="B19" s="75" t="s">
        <v>280</v>
      </c>
      <c r="C19" s="75" t="s">
        <v>283</v>
      </c>
      <c r="D19" s="77" t="s">
        <v>102</v>
      </c>
      <c r="E19" s="76">
        <v>132</v>
      </c>
    </row>
    <row r="20" spans="1:5" ht="47.25" customHeight="1">
      <c r="A20" s="130">
        <v>2</v>
      </c>
      <c r="B20" s="75" t="s">
        <v>21</v>
      </c>
      <c r="C20" s="75" t="s">
        <v>283</v>
      </c>
      <c r="D20" s="77" t="s">
        <v>102</v>
      </c>
      <c r="E20" s="76">
        <v>40</v>
      </c>
    </row>
    <row r="21" spans="1:5" ht="48.75" customHeight="1">
      <c r="A21" s="130">
        <v>3</v>
      </c>
      <c r="B21" s="75" t="s">
        <v>206</v>
      </c>
      <c r="C21" s="75" t="s">
        <v>283</v>
      </c>
      <c r="D21" s="77" t="s">
        <v>102</v>
      </c>
      <c r="E21" s="76">
        <v>18</v>
      </c>
    </row>
    <row r="22" spans="1:5" ht="48" customHeight="1">
      <c r="A22" s="130">
        <v>4</v>
      </c>
      <c r="B22" s="75" t="s">
        <v>207</v>
      </c>
      <c r="C22" s="75" t="s">
        <v>283</v>
      </c>
      <c r="D22" s="77" t="s">
        <v>102</v>
      </c>
      <c r="E22" s="76">
        <v>9</v>
      </c>
    </row>
    <row r="23" spans="1:5">
      <c r="A23" s="131"/>
      <c r="B23" s="70"/>
      <c r="C23" s="70"/>
      <c r="D23" s="69"/>
      <c r="E23" s="69"/>
    </row>
  </sheetData>
  <mergeCells count="4">
    <mergeCell ref="A13:E13"/>
    <mergeCell ref="A15:E15"/>
    <mergeCell ref="A5:E5"/>
    <mergeCell ref="B6:D6"/>
  </mergeCells>
  <pageMargins left="0.7" right="0.7" top="0.75" bottom="0.75" header="0.3" footer="0.3"/>
  <pageSetup paperSize="9" scale="84" orientation="portrait" r:id="rId1"/>
  <colBreaks count="1" manualBreakCount="1">
    <brk id="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G32"/>
  <sheetViews>
    <sheetView workbookViewId="0">
      <selection activeCell="K6" sqref="K6"/>
    </sheetView>
  </sheetViews>
  <sheetFormatPr defaultRowHeight="15"/>
  <cols>
    <col min="1" max="1" width="5.7109375" customWidth="1"/>
    <col min="2" max="3" width="30.5703125" customWidth="1"/>
    <col min="6" max="6" width="12.140625" customWidth="1"/>
    <col min="7" max="7" width="18.5703125" customWidth="1"/>
  </cols>
  <sheetData>
    <row r="2" spans="1:7" ht="15.75">
      <c r="B2" s="72" t="s">
        <v>210</v>
      </c>
      <c r="C2" s="72"/>
      <c r="D2" s="72"/>
      <c r="E2" s="1"/>
      <c r="F2" s="1"/>
      <c r="G2" s="1"/>
    </row>
    <row r="3" spans="1:7" ht="15.75">
      <c r="B3" s="72" t="s">
        <v>211</v>
      </c>
      <c r="C3" s="72"/>
      <c r="D3" s="63"/>
      <c r="E3" s="63"/>
      <c r="F3" s="63"/>
      <c r="G3" s="63"/>
    </row>
    <row r="4" spans="1:7" ht="30">
      <c r="A4" s="7" t="s">
        <v>4</v>
      </c>
      <c r="B4" s="7" t="s">
        <v>5</v>
      </c>
      <c r="C4" s="7" t="s">
        <v>249</v>
      </c>
      <c r="D4" s="7" t="s">
        <v>6</v>
      </c>
      <c r="E4" s="7" t="s">
        <v>7</v>
      </c>
      <c r="F4" s="7" t="s">
        <v>11</v>
      </c>
      <c r="G4" s="7" t="s">
        <v>8</v>
      </c>
    </row>
    <row r="5" spans="1:7" ht="62.25" customHeight="1">
      <c r="A5" s="19">
        <v>1</v>
      </c>
      <c r="B5" s="75" t="s">
        <v>214</v>
      </c>
      <c r="C5" s="123" t="s">
        <v>250</v>
      </c>
      <c r="D5" s="77" t="s">
        <v>102</v>
      </c>
      <c r="E5" s="76">
        <v>40</v>
      </c>
      <c r="F5" s="73">
        <v>1750</v>
      </c>
      <c r="G5" s="20">
        <f t="shared" ref="G5:G10" si="0">E5*F5</f>
        <v>70000</v>
      </c>
    </row>
    <row r="6" spans="1:7" ht="82.5" customHeight="1">
      <c r="A6" s="19">
        <v>2</v>
      </c>
      <c r="B6" s="75" t="s">
        <v>215</v>
      </c>
      <c r="C6" s="123" t="s">
        <v>246</v>
      </c>
      <c r="D6" s="77" t="s">
        <v>102</v>
      </c>
      <c r="E6" s="76">
        <v>40</v>
      </c>
      <c r="F6" s="74">
        <v>2350</v>
      </c>
      <c r="G6" s="20">
        <f t="shared" si="0"/>
        <v>94000</v>
      </c>
    </row>
    <row r="7" spans="1:7" ht="67.5" customHeight="1">
      <c r="A7" s="19">
        <v>3</v>
      </c>
      <c r="B7" s="75" t="s">
        <v>216</v>
      </c>
      <c r="C7" s="124" t="s">
        <v>247</v>
      </c>
      <c r="D7" s="77" t="s">
        <v>102</v>
      </c>
      <c r="E7" s="76">
        <v>250</v>
      </c>
      <c r="F7" s="74">
        <v>25</v>
      </c>
      <c r="G7" s="20">
        <f t="shared" si="0"/>
        <v>6250</v>
      </c>
    </row>
    <row r="8" spans="1:7" ht="55.5" customHeight="1">
      <c r="A8" s="19">
        <v>4</v>
      </c>
      <c r="B8" s="75" t="s">
        <v>216</v>
      </c>
      <c r="C8" s="124" t="s">
        <v>248</v>
      </c>
      <c r="D8" s="77" t="s">
        <v>102</v>
      </c>
      <c r="E8" s="76">
        <v>250</v>
      </c>
      <c r="F8" s="74">
        <v>25</v>
      </c>
      <c r="G8" s="20">
        <f t="shared" si="0"/>
        <v>6250</v>
      </c>
    </row>
    <row r="9" spans="1:7" ht="96.75" customHeight="1">
      <c r="A9" s="19">
        <v>4</v>
      </c>
      <c r="B9" s="75" t="s">
        <v>253</v>
      </c>
      <c r="C9" s="124" t="s">
        <v>251</v>
      </c>
      <c r="D9" s="77" t="s">
        <v>102</v>
      </c>
      <c r="E9" s="76">
        <v>600</v>
      </c>
      <c r="F9" s="73">
        <v>50</v>
      </c>
      <c r="G9" s="20">
        <f t="shared" si="0"/>
        <v>30000</v>
      </c>
    </row>
    <row r="10" spans="1:7" ht="81" customHeight="1">
      <c r="A10" s="19">
        <v>5</v>
      </c>
      <c r="B10" s="75" t="s">
        <v>217</v>
      </c>
      <c r="C10" s="125" t="s">
        <v>252</v>
      </c>
      <c r="D10" s="77" t="s">
        <v>102</v>
      </c>
      <c r="E10" s="76">
        <v>1200</v>
      </c>
      <c r="F10" s="74">
        <v>60</v>
      </c>
      <c r="G10" s="20">
        <f t="shared" si="0"/>
        <v>72000</v>
      </c>
    </row>
    <row r="11" spans="1:7">
      <c r="A11" s="69"/>
      <c r="B11" s="70" t="s">
        <v>208</v>
      </c>
      <c r="C11" s="70"/>
      <c r="D11" s="69"/>
      <c r="E11" s="69"/>
      <c r="F11" s="69"/>
      <c r="G11" s="78">
        <f>G5+G6+G7+G9+G10</f>
        <v>272250</v>
      </c>
    </row>
    <row r="13" spans="1:7">
      <c r="B13" s="79"/>
      <c r="C13" s="79"/>
    </row>
    <row r="14" spans="1:7" ht="39.75" customHeight="1">
      <c r="B14" s="80" t="s">
        <v>212</v>
      </c>
      <c r="C14" s="80"/>
      <c r="D14" s="62"/>
      <c r="E14" s="72"/>
      <c r="F14" s="62"/>
      <c r="G14" s="62"/>
    </row>
    <row r="15" spans="1:7">
      <c r="B15" s="72" t="s">
        <v>178</v>
      </c>
      <c r="C15" s="72"/>
      <c r="D15" s="72"/>
      <c r="E15" s="72" t="s">
        <v>209</v>
      </c>
      <c r="F15" s="72" t="s">
        <v>213</v>
      </c>
      <c r="G15" s="72"/>
    </row>
    <row r="17" spans="1:7" ht="42.75" customHeight="1">
      <c r="C17" s="64" t="s">
        <v>255</v>
      </c>
      <c r="D17" s="63"/>
      <c r="E17" s="63"/>
      <c r="F17" s="63"/>
      <c r="G17" s="63"/>
    </row>
    <row r="18" spans="1:7" ht="15.75">
      <c r="A18" s="134" t="s">
        <v>256</v>
      </c>
      <c r="B18" s="134"/>
      <c r="C18" s="134"/>
      <c r="D18" s="134"/>
      <c r="E18" s="134"/>
      <c r="F18" s="134"/>
      <c r="G18" s="134"/>
    </row>
    <row r="19" spans="1:7" ht="15.75" customHeight="1"/>
    <row r="20" spans="1:7" ht="60">
      <c r="A20" s="7" t="s">
        <v>257</v>
      </c>
      <c r="B20" s="7" t="s">
        <v>258</v>
      </c>
      <c r="C20" s="126" t="s">
        <v>259</v>
      </c>
      <c r="D20" s="7" t="s">
        <v>260</v>
      </c>
      <c r="E20" s="7" t="s">
        <v>261</v>
      </c>
      <c r="F20" s="7" t="s">
        <v>262</v>
      </c>
      <c r="G20" s="7" t="s">
        <v>263</v>
      </c>
    </row>
    <row r="21" spans="1:7" ht="60">
      <c r="A21" s="19">
        <v>1</v>
      </c>
      <c r="B21" s="75" t="s">
        <v>254</v>
      </c>
      <c r="C21" s="123" t="s">
        <v>268</v>
      </c>
      <c r="D21" s="77" t="s">
        <v>102</v>
      </c>
      <c r="E21" s="76">
        <v>40</v>
      </c>
      <c r="F21" s="73">
        <v>1750</v>
      </c>
      <c r="G21" s="20">
        <f t="shared" ref="G21:G26" si="1">E21*F21</f>
        <v>70000</v>
      </c>
    </row>
    <row r="22" spans="1:7" ht="90">
      <c r="A22" s="19">
        <v>2</v>
      </c>
      <c r="B22" s="75" t="s">
        <v>264</v>
      </c>
      <c r="C22" s="123" t="s">
        <v>269</v>
      </c>
      <c r="D22" s="77" t="s">
        <v>102</v>
      </c>
      <c r="E22" s="76">
        <v>40</v>
      </c>
      <c r="F22" s="74">
        <v>2350</v>
      </c>
      <c r="G22" s="20">
        <f t="shared" si="1"/>
        <v>94000</v>
      </c>
    </row>
    <row r="23" spans="1:7" ht="60">
      <c r="A23" s="19">
        <v>3</v>
      </c>
      <c r="B23" s="75" t="s">
        <v>265</v>
      </c>
      <c r="C23" s="124" t="s">
        <v>270</v>
      </c>
      <c r="D23" s="77" t="s">
        <v>102</v>
      </c>
      <c r="E23" s="76">
        <v>250</v>
      </c>
      <c r="F23" s="74">
        <v>25</v>
      </c>
      <c r="G23" s="20">
        <f t="shared" si="1"/>
        <v>6250</v>
      </c>
    </row>
    <row r="24" spans="1:7" ht="60">
      <c r="A24" s="19">
        <v>4</v>
      </c>
      <c r="B24" s="75" t="s">
        <v>265</v>
      </c>
      <c r="C24" s="124" t="s">
        <v>271</v>
      </c>
      <c r="D24" s="77" t="s">
        <v>102</v>
      </c>
      <c r="E24" s="76">
        <v>250</v>
      </c>
      <c r="F24" s="74">
        <v>25</v>
      </c>
      <c r="G24" s="20">
        <f t="shared" si="1"/>
        <v>6250</v>
      </c>
    </row>
    <row r="25" spans="1:7" ht="90">
      <c r="A25" s="19">
        <v>4</v>
      </c>
      <c r="B25" s="75" t="s">
        <v>266</v>
      </c>
      <c r="C25" s="124" t="s">
        <v>272</v>
      </c>
      <c r="D25" s="77" t="s">
        <v>102</v>
      </c>
      <c r="E25" s="76">
        <v>600</v>
      </c>
      <c r="F25" s="73">
        <v>50</v>
      </c>
      <c r="G25" s="20">
        <f t="shared" si="1"/>
        <v>30000</v>
      </c>
    </row>
    <row r="26" spans="1:7" ht="60">
      <c r="A26" s="19">
        <v>5</v>
      </c>
      <c r="B26" s="75" t="s">
        <v>267</v>
      </c>
      <c r="C26" s="125" t="s">
        <v>273</v>
      </c>
      <c r="D26" s="77" t="s">
        <v>102</v>
      </c>
      <c r="E26" s="76">
        <v>1200</v>
      </c>
      <c r="F26" s="74">
        <v>60</v>
      </c>
      <c r="G26" s="20">
        <f t="shared" si="1"/>
        <v>72000</v>
      </c>
    </row>
    <row r="27" spans="1:7" ht="24.75" customHeight="1">
      <c r="A27" s="69"/>
      <c r="B27" s="70" t="s">
        <v>208</v>
      </c>
      <c r="C27" s="70"/>
      <c r="D27" s="69"/>
      <c r="E27" s="69"/>
      <c r="F27" s="69"/>
      <c r="G27" s="78">
        <f>G21+G22+G23+G25+G26</f>
        <v>272250</v>
      </c>
    </row>
    <row r="29" spans="1:7">
      <c r="B29" s="79"/>
      <c r="C29" s="79"/>
    </row>
    <row r="30" spans="1:7">
      <c r="B30" s="142" t="s">
        <v>274</v>
      </c>
      <c r="C30" s="142"/>
      <c r="D30" s="142"/>
      <c r="E30" s="142"/>
      <c r="F30" s="62"/>
      <c r="G30" s="62"/>
    </row>
    <row r="31" spans="1:7">
      <c r="B31" s="142" t="s">
        <v>275</v>
      </c>
      <c r="C31" s="142"/>
      <c r="D31" s="142" t="s">
        <v>213</v>
      </c>
      <c r="E31" s="142"/>
      <c r="F31" s="72"/>
      <c r="G31" s="72"/>
    </row>
    <row r="32" spans="1:7">
      <c r="B32" s="62"/>
      <c r="C32" s="62"/>
      <c r="D32" s="62"/>
      <c r="E32" s="62"/>
    </row>
  </sheetData>
  <mergeCells count="5">
    <mergeCell ref="A18:G18"/>
    <mergeCell ref="B30:C30"/>
    <mergeCell ref="D30:E30"/>
    <mergeCell ref="B31:C31"/>
    <mergeCell ref="D31:E31"/>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2"/>
  <sheetViews>
    <sheetView workbookViewId="0">
      <selection activeCell="M24" sqref="M24"/>
    </sheetView>
  </sheetViews>
  <sheetFormatPr defaultRowHeight="15"/>
  <sheetData>
    <row r="1" spans="1:9" ht="15.75">
      <c r="B1" s="134" t="s">
        <v>181</v>
      </c>
      <c r="C1" s="134"/>
      <c r="D1" s="134"/>
      <c r="E1" s="134"/>
      <c r="F1" s="134"/>
      <c r="G1" s="134"/>
      <c r="H1" s="134"/>
      <c r="I1" s="134"/>
    </row>
    <row r="2" spans="1:9" ht="15.75">
      <c r="A2" s="134" t="s">
        <v>218</v>
      </c>
      <c r="B2" s="134"/>
      <c r="C2" s="134"/>
      <c r="D2" s="134"/>
      <c r="E2" s="134"/>
      <c r="F2" s="134"/>
      <c r="G2" s="134"/>
      <c r="H2" s="134"/>
      <c r="I2" s="134"/>
    </row>
    <row r="3" spans="1:9">
      <c r="F3" s="81"/>
    </row>
    <row r="4" spans="1:9">
      <c r="F4" s="81"/>
    </row>
    <row r="5" spans="1:9" hidden="1">
      <c r="B5" s="147" t="s">
        <v>219</v>
      </c>
      <c r="C5" s="147"/>
      <c r="D5" s="147"/>
      <c r="E5" s="147"/>
      <c r="F5" s="147"/>
    </row>
    <row r="6" spans="1:9" ht="51.75" hidden="1">
      <c r="B6" s="148" t="s">
        <v>220</v>
      </c>
      <c r="C6" s="149"/>
      <c r="D6" s="149"/>
      <c r="E6" s="150"/>
      <c r="F6" s="82" t="s">
        <v>221</v>
      </c>
    </row>
    <row r="7" spans="1:9" hidden="1">
      <c r="B7" s="151" t="s">
        <v>222</v>
      </c>
      <c r="C7" s="151"/>
      <c r="D7" s="151"/>
      <c r="E7" s="151"/>
      <c r="F7" s="83">
        <v>681</v>
      </c>
    </row>
    <row r="8" spans="1:9" hidden="1">
      <c r="B8" s="152" t="s">
        <v>223</v>
      </c>
      <c r="C8" s="153"/>
      <c r="D8" s="153"/>
      <c r="E8" s="154"/>
      <c r="F8" s="84">
        <v>681</v>
      </c>
    </row>
    <row r="9" spans="1:9">
      <c r="F9" s="81"/>
    </row>
    <row r="10" spans="1:9">
      <c r="B10" s="147" t="s">
        <v>13</v>
      </c>
      <c r="C10" s="147"/>
      <c r="D10" s="147"/>
      <c r="E10" s="147"/>
      <c r="F10" s="147"/>
      <c r="G10" s="85"/>
    </row>
    <row r="11" spans="1:9" ht="51.75">
      <c r="B11" s="148" t="s">
        <v>220</v>
      </c>
      <c r="C11" s="149"/>
      <c r="D11" s="149"/>
      <c r="E11" s="150"/>
      <c r="F11" s="82" t="s">
        <v>221</v>
      </c>
      <c r="G11" s="85"/>
    </row>
    <row r="12" spans="1:9" ht="34.5" customHeight="1">
      <c r="B12" s="155" t="s">
        <v>224</v>
      </c>
      <c r="C12" s="156"/>
      <c r="D12" s="156"/>
      <c r="E12" s="157"/>
      <c r="F12" s="86">
        <v>250</v>
      </c>
      <c r="G12" s="87"/>
    </row>
    <row r="13" spans="1:9">
      <c r="B13" s="88" t="s">
        <v>225</v>
      </c>
      <c r="C13" s="89"/>
      <c r="D13" s="89"/>
      <c r="E13" s="89"/>
      <c r="F13" s="90">
        <f>SUM(F12:F12)</f>
        <v>250</v>
      </c>
      <c r="G13" s="91"/>
    </row>
    <row r="14" spans="1:9">
      <c r="B14" s="85"/>
      <c r="C14" s="85"/>
      <c r="D14" s="85"/>
      <c r="E14" s="85"/>
      <c r="F14" s="92"/>
      <c r="G14" s="85"/>
    </row>
    <row r="15" spans="1:9">
      <c r="B15" s="147" t="s">
        <v>226</v>
      </c>
      <c r="C15" s="147"/>
      <c r="D15" s="147"/>
      <c r="E15" s="147"/>
      <c r="F15" s="147"/>
      <c r="G15" s="85"/>
    </row>
    <row r="16" spans="1:9">
      <c r="B16" s="148" t="s">
        <v>220</v>
      </c>
      <c r="C16" s="149"/>
      <c r="D16" s="149"/>
      <c r="E16" s="150"/>
      <c r="F16" s="93" t="s">
        <v>227</v>
      </c>
      <c r="G16" s="94" t="s">
        <v>228</v>
      </c>
      <c r="H16" s="95" t="s">
        <v>229</v>
      </c>
      <c r="I16" s="95" t="s">
        <v>230</v>
      </c>
    </row>
    <row r="17" spans="2:9" hidden="1">
      <c r="B17" s="96" t="s">
        <v>231</v>
      </c>
      <c r="C17" s="97" t="s">
        <v>31</v>
      </c>
      <c r="D17" s="97">
        <v>1000</v>
      </c>
      <c r="E17" s="97">
        <v>12</v>
      </c>
      <c r="F17" s="98"/>
      <c r="G17" s="96"/>
      <c r="H17" s="69"/>
      <c r="I17" s="69"/>
    </row>
    <row r="18" spans="2:9" hidden="1">
      <c r="B18" s="96" t="s">
        <v>232</v>
      </c>
      <c r="C18" s="97" t="s">
        <v>31</v>
      </c>
      <c r="D18" s="97">
        <v>1000</v>
      </c>
      <c r="E18" s="97">
        <v>12</v>
      </c>
      <c r="F18" s="98"/>
      <c r="G18" s="96"/>
      <c r="H18" s="69"/>
      <c r="I18" s="69"/>
    </row>
    <row r="19" spans="2:9" hidden="1">
      <c r="B19" s="96" t="s">
        <v>233</v>
      </c>
      <c r="C19" s="97" t="s">
        <v>31</v>
      </c>
      <c r="D19" s="97">
        <v>1000</v>
      </c>
      <c r="E19" s="97">
        <v>12</v>
      </c>
      <c r="F19" s="98"/>
      <c r="G19" s="96"/>
      <c r="H19" s="69"/>
      <c r="I19" s="69"/>
    </row>
    <row r="20" spans="2:9" hidden="1">
      <c r="B20" s="96" t="s">
        <v>234</v>
      </c>
      <c r="C20" s="97" t="s">
        <v>31</v>
      </c>
      <c r="D20" s="97">
        <v>1000</v>
      </c>
      <c r="E20" s="97">
        <v>12</v>
      </c>
      <c r="F20" s="98"/>
      <c r="G20" s="96"/>
      <c r="H20" s="69"/>
      <c r="I20" s="69"/>
    </row>
    <row r="21" spans="2:9" ht="64.5" hidden="1">
      <c r="B21" s="99" t="s">
        <v>235</v>
      </c>
      <c r="C21" s="97" t="s">
        <v>236</v>
      </c>
      <c r="D21" s="97">
        <v>108</v>
      </c>
      <c r="E21" s="97">
        <v>12</v>
      </c>
      <c r="F21" s="98"/>
      <c r="G21" s="96"/>
      <c r="H21" s="69"/>
      <c r="I21" s="69"/>
    </row>
    <row r="22" spans="2:9">
      <c r="B22" s="144" t="s">
        <v>237</v>
      </c>
      <c r="C22" s="145"/>
      <c r="D22" s="145"/>
      <c r="E22" s="146"/>
      <c r="F22" s="98"/>
      <c r="G22" s="96"/>
      <c r="H22" s="69"/>
      <c r="I22" s="69"/>
    </row>
    <row r="23" spans="2:9">
      <c r="B23" s="161" t="s">
        <v>231</v>
      </c>
      <c r="C23" s="162"/>
      <c r="D23" s="162"/>
      <c r="E23" s="163"/>
      <c r="F23" s="100" t="s">
        <v>238</v>
      </c>
      <c r="G23" s="96">
        <v>598.29999999999995</v>
      </c>
      <c r="H23" s="69">
        <v>32</v>
      </c>
      <c r="I23" s="101">
        <f>G23*H23/1000</f>
        <v>19.145599999999998</v>
      </c>
    </row>
    <row r="24" spans="2:9">
      <c r="B24" s="155" t="s">
        <v>239</v>
      </c>
      <c r="C24" s="156"/>
      <c r="D24" s="156"/>
      <c r="E24" s="157"/>
      <c r="F24" s="100" t="s">
        <v>238</v>
      </c>
      <c r="G24" s="96">
        <v>598.29999999999995</v>
      </c>
      <c r="H24" s="69">
        <v>33</v>
      </c>
      <c r="I24" s="101">
        <f t="shared" ref="I24:I30" si="0">G24*H24/1000</f>
        <v>19.743899999999996</v>
      </c>
    </row>
    <row r="25" spans="2:9">
      <c r="B25" s="155" t="s">
        <v>233</v>
      </c>
      <c r="C25" s="156"/>
      <c r="D25" s="156"/>
      <c r="E25" s="157"/>
      <c r="F25" s="100" t="s">
        <v>238</v>
      </c>
      <c r="G25" s="96">
        <v>598.29999999999995</v>
      </c>
      <c r="H25" s="69">
        <v>36</v>
      </c>
      <c r="I25" s="101">
        <f t="shared" si="0"/>
        <v>21.538799999999998</v>
      </c>
    </row>
    <row r="26" spans="2:9">
      <c r="B26" s="102"/>
      <c r="C26" s="103"/>
      <c r="D26" s="103"/>
      <c r="E26" s="104"/>
      <c r="F26" s="100"/>
      <c r="G26" s="96"/>
      <c r="H26" s="69"/>
      <c r="I26" s="105">
        <f>SUM(I23:I25)</f>
        <v>60.428299999999993</v>
      </c>
    </row>
    <row r="27" spans="2:9">
      <c r="B27" s="164" t="s">
        <v>240</v>
      </c>
      <c r="C27" s="165"/>
      <c r="D27" s="165"/>
      <c r="E27" s="166"/>
      <c r="F27" s="100"/>
      <c r="G27" s="96"/>
      <c r="H27" s="69"/>
      <c r="I27" s="69"/>
    </row>
    <row r="28" spans="2:9">
      <c r="B28" s="161" t="s">
        <v>231</v>
      </c>
      <c r="C28" s="162"/>
      <c r="D28" s="162"/>
      <c r="E28" s="163"/>
      <c r="F28" s="100" t="s">
        <v>238</v>
      </c>
      <c r="G28" s="96">
        <v>263.45</v>
      </c>
      <c r="H28" s="69">
        <v>32</v>
      </c>
      <c r="I28" s="101">
        <f t="shared" si="0"/>
        <v>8.4303999999999988</v>
      </c>
    </row>
    <row r="29" spans="2:9">
      <c r="B29" s="155" t="s">
        <v>239</v>
      </c>
      <c r="C29" s="156"/>
      <c r="D29" s="156"/>
      <c r="E29" s="157"/>
      <c r="F29" s="100" t="s">
        <v>238</v>
      </c>
      <c r="G29" s="96">
        <v>263.45</v>
      </c>
      <c r="H29" s="69">
        <v>33</v>
      </c>
      <c r="I29" s="101">
        <f t="shared" si="0"/>
        <v>8.6938500000000012</v>
      </c>
    </row>
    <row r="30" spans="2:9">
      <c r="B30" s="155" t="s">
        <v>233</v>
      </c>
      <c r="C30" s="156"/>
      <c r="D30" s="156"/>
      <c r="E30" s="157"/>
      <c r="F30" s="100" t="s">
        <v>238</v>
      </c>
      <c r="G30" s="96">
        <v>263.45</v>
      </c>
      <c r="H30" s="69">
        <v>36</v>
      </c>
      <c r="I30" s="101">
        <f t="shared" si="0"/>
        <v>9.4841999999999995</v>
      </c>
    </row>
    <row r="31" spans="2:9">
      <c r="B31" s="102"/>
      <c r="C31" s="103"/>
      <c r="D31" s="103"/>
      <c r="E31" s="103"/>
      <c r="F31" s="100"/>
      <c r="G31" s="96"/>
      <c r="H31" s="69"/>
      <c r="I31" s="105">
        <f>SUM(I28:I30)</f>
        <v>26.608449999999998</v>
      </c>
    </row>
    <row r="32" spans="2:9">
      <c r="B32" s="106" t="s">
        <v>203</v>
      </c>
      <c r="C32" s="107"/>
      <c r="D32" s="107"/>
      <c r="E32" s="107"/>
      <c r="F32" s="108"/>
      <c r="G32" s="69"/>
      <c r="H32" s="69"/>
      <c r="I32" s="105">
        <f>I26+I31</f>
        <v>87.036749999999984</v>
      </c>
    </row>
    <row r="33" spans="2:9">
      <c r="B33" s="144" t="s">
        <v>241</v>
      </c>
      <c r="C33" s="145"/>
      <c r="D33" s="145"/>
      <c r="E33" s="146"/>
      <c r="F33" s="108"/>
      <c r="G33" s="69"/>
      <c r="H33" s="69"/>
      <c r="I33" s="101"/>
    </row>
    <row r="34" spans="2:9" ht="53.25" customHeight="1">
      <c r="B34" s="155" t="s">
        <v>242</v>
      </c>
      <c r="C34" s="156"/>
      <c r="D34" s="156"/>
      <c r="E34" s="157"/>
      <c r="F34" s="100" t="s">
        <v>40</v>
      </c>
      <c r="G34" s="69">
        <v>1</v>
      </c>
      <c r="H34" s="78">
        <v>98.5</v>
      </c>
      <c r="I34" s="109">
        <v>98.5</v>
      </c>
    </row>
    <row r="35" spans="2:9">
      <c r="B35" s="158" t="s">
        <v>243</v>
      </c>
      <c r="C35" s="159"/>
      <c r="D35" s="159"/>
      <c r="E35" s="160"/>
      <c r="F35" s="108"/>
      <c r="G35" s="69"/>
      <c r="H35" s="69"/>
      <c r="I35" s="109">
        <f>I32+I34</f>
        <v>185.53674999999998</v>
      </c>
    </row>
    <row r="36" spans="2:9">
      <c r="B36" s="110"/>
      <c r="F36" s="111"/>
    </row>
    <row r="37" spans="2:9">
      <c r="B37" s="110"/>
      <c r="F37" s="111"/>
    </row>
    <row r="38" spans="2:9" ht="15.75">
      <c r="B38" s="112" t="s">
        <v>244</v>
      </c>
      <c r="C38" s="113"/>
      <c r="D38" s="113"/>
      <c r="E38" s="114"/>
      <c r="F38" s="81"/>
    </row>
    <row r="39" spans="2:9" ht="15.75">
      <c r="B39" s="115" t="s">
        <v>245</v>
      </c>
      <c r="C39" s="113"/>
      <c r="F39" s="116"/>
      <c r="H39" s="117" t="s">
        <v>213</v>
      </c>
    </row>
    <row r="40" spans="2:9">
      <c r="B40" s="110"/>
      <c r="F40" s="81"/>
    </row>
    <row r="41" spans="2:9" ht="15.75">
      <c r="B41" s="118"/>
      <c r="C41" s="118"/>
      <c r="D41" s="118"/>
      <c r="E41" s="118"/>
      <c r="F41" s="119"/>
      <c r="G41" s="118"/>
    </row>
    <row r="42" spans="2:9" ht="15.75">
      <c r="B42" s="120"/>
      <c r="C42" s="118"/>
      <c r="D42" s="118"/>
      <c r="E42" s="118"/>
      <c r="F42" s="116"/>
      <c r="G42" s="121"/>
      <c r="H42" s="122"/>
      <c r="I42" s="122"/>
    </row>
  </sheetData>
  <mergeCells count="22">
    <mergeCell ref="B30:E30"/>
    <mergeCell ref="B33:E33"/>
    <mergeCell ref="B34:E34"/>
    <mergeCell ref="B35:E35"/>
    <mergeCell ref="B23:E23"/>
    <mergeCell ref="B24:E24"/>
    <mergeCell ref="B25:E25"/>
    <mergeCell ref="B27:E27"/>
    <mergeCell ref="B28:E28"/>
    <mergeCell ref="B29:E29"/>
    <mergeCell ref="B22:E22"/>
    <mergeCell ref="B1:I1"/>
    <mergeCell ref="A2:I2"/>
    <mergeCell ref="B5:F5"/>
    <mergeCell ref="B6:E6"/>
    <mergeCell ref="B7:E7"/>
    <mergeCell ref="B8:E8"/>
    <mergeCell ref="B10:F10"/>
    <mergeCell ref="B11:E11"/>
    <mergeCell ref="B12:E12"/>
    <mergeCell ref="B15:F15"/>
    <mergeCell ref="B16:E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01</vt:lpstr>
      <vt:lpstr>Лист2</vt:lpstr>
      <vt:lpstr>02</vt:lpstr>
      <vt:lpstr>орг.техн</vt:lpstr>
      <vt:lpstr>журналы</vt:lpstr>
      <vt:lpstr>мусор</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2026-10-09T06:55:27Z</dcterms:modified>
</cp:coreProperties>
</file>