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435"/>
  </bookViews>
  <sheets>
    <sheet name="2023" sheetId="2" r:id="rId1"/>
    <sheet name="Лист1" sheetId="3" r:id="rId2"/>
  </sheets>
  <definedNames>
    <definedName name="_GoBack" localSheetId="0">'2023'!$A$5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6" i="2" l="1"/>
  <c r="G35" i="2"/>
  <c r="G34" i="2"/>
  <c r="G33" i="2"/>
  <c r="G32" i="2"/>
  <c r="G31" i="2"/>
  <c r="G30" i="2"/>
  <c r="G29" i="2"/>
  <c r="G28" i="2"/>
  <c r="G27" i="2"/>
  <c r="G26" i="2"/>
  <c r="G36" i="2" s="1"/>
  <c r="E53" i="3" l="1"/>
  <c r="E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52" i="3" s="1"/>
  <c r="G33" i="3"/>
  <c r="G32" i="3"/>
  <c r="G31" i="3"/>
  <c r="E29" i="3"/>
  <c r="E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E12" i="3"/>
  <c r="E11" i="3"/>
  <c r="G10" i="3"/>
  <c r="G12" i="3" s="1"/>
  <c r="G9" i="3"/>
  <c r="E7" i="3"/>
  <c r="E6" i="3"/>
  <c r="G5" i="3"/>
  <c r="G6" i="3" s="1"/>
  <c r="G11" i="3" l="1"/>
  <c r="G54" i="3" s="1"/>
  <c r="G28" i="3"/>
  <c r="E54" i="3"/>
  <c r="G53" i="3"/>
  <c r="G7" i="3"/>
  <c r="E55" i="3"/>
  <c r="G29" i="3"/>
  <c r="G55" i="3" s="1"/>
</calcChain>
</file>

<file path=xl/sharedStrings.xml><?xml version="1.0" encoding="utf-8"?>
<sst xmlns="http://schemas.openxmlformats.org/spreadsheetml/2006/main" count="143" uniqueCount="91">
  <si>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</si>
  <si>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</si>
  <si>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</si>
  <si>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</si>
  <si>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</si>
  <si>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</si>
  <si>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</si>
  <si>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</si>
  <si>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</si>
  <si>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</si>
  <si>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</si>
  <si>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</si>
  <si>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</si>
  <si>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Бұқар жырау жаршысы</t>
  </si>
  <si>
    <t>каз</t>
  </si>
  <si>
    <t>Всего:</t>
  </si>
  <si>
    <t>В том числе на каз.</t>
  </si>
  <si>
    <t>Областные газеты</t>
  </si>
  <si>
    <t>Индустриальная Караганда</t>
  </si>
  <si>
    <t>рус</t>
  </si>
  <si>
    <t>Орталық  Казақстан</t>
  </si>
  <si>
    <t>Республиканские  газеты</t>
  </si>
  <si>
    <t>Ана тілі</t>
  </si>
  <si>
    <t>Аргументы недели.Каз-н</t>
  </si>
  <si>
    <t>Дружные ребята</t>
  </si>
  <si>
    <t>Егемен Қазақстан</t>
  </si>
  <si>
    <t>Жас Алаш</t>
  </si>
  <si>
    <t>ASYL SOZ</t>
  </si>
  <si>
    <t>Зан газеті</t>
  </si>
  <si>
    <t>Литер</t>
  </si>
  <si>
    <t>Казахстанская правда</t>
  </si>
  <si>
    <t>Қазақ әдебиеті</t>
  </si>
  <si>
    <t>Үш қоңыр</t>
  </si>
  <si>
    <t>Ұлан</t>
  </si>
  <si>
    <t>AIQYN</t>
  </si>
  <si>
    <t>Юридическая газета</t>
  </si>
  <si>
    <t>Республиканские  журналы</t>
  </si>
  <si>
    <t>Айгөлек</t>
  </si>
  <si>
    <t xml:space="preserve">Ак желкен </t>
  </si>
  <si>
    <t>Балдырған</t>
  </si>
  <si>
    <t>Балапан бағы</t>
  </si>
  <si>
    <t>Балбұлақ</t>
  </si>
  <si>
    <t>Денсаулық</t>
  </si>
  <si>
    <t>Ертегілер елінде</t>
  </si>
  <si>
    <t>Жалын</t>
  </si>
  <si>
    <t>Жыл он екі ай</t>
  </si>
  <si>
    <t>Жұлдыз</t>
  </si>
  <si>
    <t>Иман</t>
  </si>
  <si>
    <t>Қазақстан әйелдері</t>
  </si>
  <si>
    <t>Кітап ж/е кітапхана.( 3 тілде)</t>
  </si>
  <si>
    <t xml:space="preserve">ҚР президенті мен ҚР </t>
  </si>
  <si>
    <t>ҚР халықаралық шарттары бюллетені.</t>
  </si>
  <si>
    <t>Мөлдір бұлақ</t>
  </si>
  <si>
    <t>Простор</t>
  </si>
  <si>
    <t>MAGJAN</t>
  </si>
  <si>
    <t>Алтын БОСАҒА.КZ</t>
  </si>
  <si>
    <t>КITAP PATSHALYGY.gz</t>
  </si>
  <si>
    <t>АБАЙ</t>
  </si>
  <si>
    <t>Итого:</t>
  </si>
  <si>
    <t xml:space="preserve">        Наименование :      38(33)</t>
  </si>
  <si>
    <t>газеты: 17 (13)   журналы:21(20)</t>
  </si>
  <si>
    <t xml:space="preserve">                 Заказ на периодические издания  Бухаржырауской      </t>
  </si>
  <si>
    <t>ЦБС  на  2026 г.</t>
  </si>
  <si>
    <t>Наименование</t>
  </si>
  <si>
    <t>Срок</t>
  </si>
  <si>
    <t>Яз</t>
  </si>
  <si>
    <t>К-во</t>
  </si>
  <si>
    <t>Цена за</t>
  </si>
  <si>
    <t xml:space="preserve">   Сумма</t>
  </si>
  <si>
    <t>Районные газеты</t>
  </si>
  <si>
    <t>На газеты и журналы с января  2027 г.</t>
  </si>
  <si>
    <t>Принятой от:  КГУ "Централизованная библиотечная система Бухар-жырауского района"</t>
  </si>
  <si>
    <t>БИН 100240003597</t>
  </si>
  <si>
    <t>Адрес: 100400 п.Ботакара, ул.Бухар-Жырау 70</t>
  </si>
  <si>
    <t>Басылым  индексі</t>
  </si>
  <si>
    <t>Басылымның атауы</t>
  </si>
  <si>
    <t>Қанша айға</t>
  </si>
  <si>
    <t>Жинақтар саны</t>
  </si>
  <si>
    <t>Индекс издания</t>
  </si>
  <si>
    <t>Наименования издания</t>
  </si>
  <si>
    <t>На сколько месяцев</t>
  </si>
  <si>
    <t>Количество комплектов</t>
  </si>
  <si>
    <t>З.О.Ж. Здоровый образ жизни</t>
  </si>
  <si>
    <t xml:space="preserve">Барлығы:  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</si>
  <si>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 года 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</si>
  <si>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</si>
  <si>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Бір жинақтың жазулы бағасы</t>
  </si>
  <si>
    <t>Барлық жинақтардың жазылу</t>
  </si>
  <si>
    <t>Подписная цена за один комплект</t>
  </si>
  <si>
    <t>Подписная цена за все комплекты</t>
  </si>
  <si>
    <t>( четыре млн.девятьсот девяносто девяь тыс.девятьсот сорок шесть тенге, 76 тиын)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</si>
</sst>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Arial"/>
      <family val="2"/>
      <charset val="204"/>
    </font>
    <font>
      <b/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8" fillId="0" borderId="0"/>
    <xf numFmtId="0" fontId="8" fillId="0" borderId="0"/>
  </cellStyleXfs>
  <cellXfs count="1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justify" vertical="top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2" fontId="7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justify" vertical="top" wrapText="1"/>
    </xf>
    <xf numFmtId="0" fontId="10" fillId="0" borderId="1" xfId="0" applyFont="1" applyFill="1" applyBorder="1" applyAlignment="1">
      <alignment horizontal="center" vertical="top" wrapText="1"/>
    </xf>
    <xf numFmtId="2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left" vertical="top" wrapText="1"/>
    </xf>
    <xf numFmtId="4" fontId="7" fillId="0" borderId="1" xfId="3" applyNumberFormat="1" applyFont="1" applyFill="1" applyBorder="1" applyAlignment="1" applyProtection="1">
      <alignment horizontal="right" vertical="center" shrinkToFit="1"/>
    </xf>
    <xf numFmtId="2" fontId="11" fillId="0" borderId="1" xfId="0" applyNumberFormat="1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 vertical="top" wrapText="1"/>
    </xf>
    <xf numFmtId="2" fontId="12" fillId="0" borderId="1" xfId="0" applyNumberFormat="1" applyFont="1" applyFill="1" applyBorder="1" applyAlignment="1">
      <alignment horizontal="center"/>
    </xf>
    <xf numFmtId="0" fontId="12" fillId="0" borderId="1" xfId="0" applyFont="1" applyFill="1" applyBorder="1"/>
    <xf numFmtId="0" fontId="12" fillId="0" borderId="1" xfId="0" applyFont="1" applyFill="1" applyBorder="1" applyAlignment="1">
      <alignment horizontal="center"/>
    </xf>
    <xf numFmtId="4" fontId="12" fillId="0" borderId="1" xfId="0" applyNumberFormat="1" applyFont="1" applyFill="1" applyBorder="1"/>
    <xf numFmtId="2" fontId="12" fillId="0" borderId="1" xfId="0" applyNumberFormat="1" applyFont="1" applyFill="1" applyBorder="1" applyAlignment="1">
      <alignment horizontal="left"/>
    </xf>
    <xf numFmtId="0" fontId="7" fillId="0" borderId="1" xfId="0" applyFont="1" applyFill="1" applyBorder="1" applyAlignment="1"/>
    <xf numFmtId="0" fontId="7" fillId="0" borderId="1" xfId="2" applyFont="1" applyFill="1" applyBorder="1" applyAlignment="1">
      <alignment horizontal="left" vertical="top" wrapText="1"/>
    </xf>
    <xf numFmtId="1" fontId="10" fillId="0" borderId="1" xfId="0" applyNumberFormat="1" applyFont="1" applyFill="1" applyBorder="1" applyAlignment="1">
      <alignment horizontal="center" vertical="top" wrapText="1"/>
    </xf>
    <xf numFmtId="2" fontId="12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top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horizontal="left"/>
    </xf>
    <xf numFmtId="0" fontId="7" fillId="0" borderId="1" xfId="2" applyFont="1" applyFill="1" applyBorder="1" applyAlignment="1">
      <alignment horizontal="center" vertical="top" wrapText="1"/>
    </xf>
    <xf numFmtId="2" fontId="7" fillId="0" borderId="1" xfId="2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wrapText="1"/>
    </xf>
    <xf numFmtId="2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/>
    <xf numFmtId="0" fontId="10" fillId="0" borderId="1" xfId="0" applyNumberFormat="1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justify" vertical="top" wrapText="1"/>
    </xf>
    <xf numFmtId="1" fontId="10" fillId="0" borderId="1" xfId="0" applyNumberFormat="1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3" fillId="0" borderId="0" xfId="0" applyFont="1" applyBorder="1"/>
    <xf numFmtId="0" fontId="7" fillId="0" borderId="0" xfId="0" applyFont="1" applyFill="1" applyBorder="1" applyAlignment="1">
      <alignment horizontal="justify" vertical="top" wrapText="1"/>
    </xf>
    <xf numFmtId="0" fontId="12" fillId="0" borderId="0" xfId="0" applyFont="1" applyFill="1" applyBorder="1"/>
    <xf numFmtId="0" fontId="1" fillId="0" borderId="0" xfId="0" applyFont="1" applyBorder="1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top" wrapText="1"/>
    </xf>
    <xf numFmtId="0" fontId="2" fillId="0" borderId="3" xfId="0" applyFont="1" applyBorder="1" applyAlignment="1">
      <alignment horizontal="center" vertical="center" wrapText="1"/>
    </xf>
    <xf numFmtId="0" fontId="18" fillId="0" borderId="1" xfId="0" applyFont="1" applyBorder="1"/>
    <xf numFmtId="0" fontId="9" fillId="0" borderId="1" xfId="0" applyFont="1" applyBorder="1" applyAlignment="1">
      <alignment horizontal="center" vertical="top" wrapText="1"/>
    </xf>
    <xf numFmtId="0" fontId="19" fillId="0" borderId="0" xfId="0" applyFont="1" applyAlignment="1">
      <alignment horizontal="left" wrapText="1"/>
    </xf>
    <xf numFmtId="0" fontId="9" fillId="0" borderId="1" xfId="0" applyFont="1" applyFill="1" applyBorder="1" applyAlignment="1">
      <alignment horizontal="justify" vertical="top" wrapText="1"/>
    </xf>
    <xf numFmtId="0" fontId="1" fillId="0" borderId="1" xfId="0" applyFont="1" applyBorder="1"/>
    <xf numFmtId="0" fontId="15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20" fillId="0" borderId="1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2" fontId="21" fillId="0" borderId="5" xfId="0" applyNumberFormat="1" applyFont="1" applyFill="1" applyBorder="1" applyAlignment="1">
      <alignment horizontal="center" vertical="center" wrapText="1"/>
    </xf>
    <xf numFmtId="0" fontId="21" fillId="0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8" xfId="0" applyFont="1" applyBorder="1" applyAlignment="1">
      <alignment horizontal="right"/>
    </xf>
    <xf numFmtId="4" fontId="9" fillId="0" borderId="5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2" fontId="9" fillId="0" borderId="5" xfId="0" applyNumberFormat="1" applyFont="1" applyBorder="1" applyAlignment="1">
      <alignment horizontal="center" vertical="top" wrapText="1"/>
    </xf>
    <xf numFmtId="0" fontId="9" fillId="0" borderId="4" xfId="0" applyNumberFormat="1" applyFont="1" applyBorder="1" applyAlignment="1">
      <alignment horizontal="center" vertical="top" wrapText="1"/>
    </xf>
    <xf numFmtId="4" fontId="9" fillId="0" borderId="4" xfId="0" applyNumberFormat="1" applyFont="1" applyFill="1" applyBorder="1" applyAlignment="1">
      <alignment horizontal="center" vertical="center" wrapText="1"/>
    </xf>
    <xf numFmtId="2" fontId="9" fillId="0" borderId="5" xfId="0" applyNumberFormat="1" applyFont="1" applyFill="1" applyBorder="1" applyAlignment="1">
      <alignment horizontal="center" vertical="center" wrapText="1"/>
    </xf>
    <xf numFmtId="2" fontId="9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2" fontId="9" fillId="0" borderId="5" xfId="0" applyNumberFormat="1" applyFont="1" applyFill="1" applyBorder="1" applyAlignment="1">
      <alignment horizontal="center" vertical="top" wrapText="1"/>
    </xf>
    <xf numFmtId="2" fontId="9" fillId="0" borderId="4" xfId="0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15" fillId="2" borderId="0" xfId="0" applyFont="1" applyFill="1" applyBorder="1" applyAlignment="1">
      <alignment horizontal="left"/>
    </xf>
    <xf numFmtId="0" fontId="15" fillId="2" borderId="7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6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10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5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2" fillId="0" borderId="0" xfId="0" applyFont="1"/>
  </cellXfs>
  <cellStyles count="4">
    <cellStyle name="0,0_x000d__x000a_NA_x000d__x000a_" xfId="1"/>
    <cellStyle name="Обычный" xfId="0" builtinId="0"/>
    <cellStyle name="Обычный_год" xfId="3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workbookViewId="0">
      <selection activeCell="F51" sqref="F51"/>
    </sheetView>
  </sheetViews>
  <sheetFormatPr defaultColWidth="9.140625" defaultRowHeight="15" x14ac:dyDescent="0.25"/>
  <cols>
    <col min="1" max="1" width="12.140625" style="2" bestFit="1" customWidth="1"/>
    <col min="2" max="2" width="37" style="1" customWidth="1"/>
    <col min="3" max="3" width="9" style="2" customWidth="1"/>
    <col min="4" max="4" width="10.42578125" style="2" customWidth="1"/>
    <col min="5" max="5" width="14.85546875" style="6" customWidth="1"/>
    <col min="6" max="6" width="22.7109375" style="7" customWidth="1"/>
    <col min="7" max="8" width="9.140625" style="1"/>
    <col min="9" max="9" width="26.28515625" style="1" customWidth="1"/>
    <col min="10" max="10" width="9.140625" style="1" customWidth="1"/>
    <col min="11" max="16384" width="9.140625" style="1"/>
  </cols>
  <sheetData>
    <row r="1" spans="1:6" ht="21" customHeight="1" x14ac:dyDescent="0.25">
      <c r="A1" s="101" t="s">
        <v>1</v>
      </c>
      <c r="B1" s="101"/>
      <c r="C1" s="101"/>
      <c r="D1" s="101"/>
      <c r="E1" s="101"/>
      <c r="F1" s="101"/>
    </row>
    <row r="2" spans="1:6" ht="36.6" customHeight="1" x14ac:dyDescent="0.25">
      <c r="A2" s="100" t="s">
        <v>85</v>
      </c>
      <c r="B2" s="100"/>
      <c r="C2" s="100"/>
      <c r="D2" s="100"/>
      <c r="E2" s="100"/>
      <c r="F2" s="100"/>
    </row>
    <row r="3" spans="1:6" ht="33" customHeight="1" x14ac:dyDescent="0.25">
      <c r="A3" s="100" t="s">
        <v>5</v>
      </c>
      <c r="B3" s="100"/>
      <c r="C3" s="100"/>
      <c r="D3" s="100"/>
      <c r="E3" s="100"/>
      <c r="F3" s="100"/>
    </row>
    <row r="4" spans="1:6" ht="60" customHeight="1" x14ac:dyDescent="0.25">
      <c r="A4" s="102" t="s">
        <v>84</v>
      </c>
      <c r="B4" s="102"/>
      <c r="C4" s="102"/>
      <c r="D4" s="102"/>
      <c r="E4" s="102"/>
      <c r="F4" s="102"/>
    </row>
    <row r="5" spans="1:6" ht="33" customHeight="1" x14ac:dyDescent="0.25">
      <c r="A5" s="100" t="s">
        <v>4</v>
      </c>
      <c r="B5" s="100"/>
      <c r="C5" s="100"/>
      <c r="D5" s="100"/>
      <c r="E5" s="100"/>
      <c r="F5" s="100"/>
    </row>
    <row r="6" spans="1:6" ht="30.6" customHeight="1" x14ac:dyDescent="0.25">
      <c r="A6" s="100" t="s">
        <v>2</v>
      </c>
      <c r="B6" s="100"/>
      <c r="C6" s="100"/>
      <c r="D6" s="100"/>
      <c r="E6" s="100"/>
      <c r="F6" s="100"/>
    </row>
    <row r="7" spans="1:6" ht="34.9" customHeight="1" x14ac:dyDescent="0.25">
      <c r="A7" s="100" t="s">
        <v>3</v>
      </c>
      <c r="B7" s="100"/>
      <c r="C7" s="100"/>
      <c r="D7" s="100"/>
      <c r="E7" s="100"/>
      <c r="F7" s="100"/>
    </row>
    <row r="8" spans="1:6" ht="97.5" customHeight="1" x14ac:dyDescent="0.25">
      <c r="A8" s="99" t="s">
        <v>6</v>
      </c>
      <c r="B8" s="99"/>
      <c r="C8" s="99"/>
      <c r="D8" s="99"/>
      <c r="E8" s="99"/>
      <c r="F8" s="99"/>
    </row>
    <row r="9" spans="1:6" ht="29.25" customHeight="1" x14ac:dyDescent="0.25">
      <c r="A9" s="104" t="s">
        <v>7</v>
      </c>
      <c r="B9" s="104"/>
      <c r="C9" s="104"/>
      <c r="D9" s="104"/>
      <c r="E9" s="104"/>
      <c r="F9" s="104"/>
    </row>
    <row r="10" spans="1:6" ht="69" customHeight="1" x14ac:dyDescent="0.25">
      <c r="A10" s="103" t="s">
        <v>8</v>
      </c>
      <c r="B10" s="103"/>
      <c r="C10" s="103"/>
      <c r="D10" s="103"/>
      <c r="E10" s="103"/>
      <c r="F10" s="103"/>
    </row>
    <row r="11" spans="1:6" ht="30.75" customHeight="1" x14ac:dyDescent="0.25">
      <c r="A11" s="103" t="s">
        <v>9</v>
      </c>
      <c r="B11" s="103"/>
      <c r="C11" s="103"/>
      <c r="D11" s="103"/>
      <c r="E11" s="103"/>
      <c r="F11" s="103"/>
    </row>
    <row r="12" spans="1:6" ht="17.25" customHeight="1" x14ac:dyDescent="0.25">
      <c r="A12" s="103" t="s">
        <v>10</v>
      </c>
      <c r="B12" s="103"/>
      <c r="C12" s="103"/>
      <c r="D12" s="103"/>
      <c r="E12" s="103"/>
      <c r="F12" s="103"/>
    </row>
    <row r="13" spans="1:6" ht="30.75" customHeight="1" x14ac:dyDescent="0.25">
      <c r="A13" s="103" t="s">
        <v>11</v>
      </c>
      <c r="B13" s="103"/>
      <c r="C13" s="103"/>
      <c r="D13" s="103"/>
      <c r="E13" s="103"/>
      <c r="F13" s="103"/>
    </row>
    <row r="14" spans="1:6" ht="30.75" customHeight="1" x14ac:dyDescent="0.25">
      <c r="A14" s="103" t="s">
        <v>12</v>
      </c>
      <c r="B14" s="103"/>
      <c r="C14" s="103"/>
      <c r="D14" s="103"/>
      <c r="E14" s="103"/>
      <c r="F14" s="103"/>
    </row>
    <row r="15" spans="1:6" ht="24.6" customHeight="1" x14ac:dyDescent="0.3">
      <c r="A15" s="97" t="s">
        <v>0</v>
      </c>
      <c r="B15" s="97"/>
      <c r="C15" s="97"/>
      <c r="D15" s="97"/>
      <c r="E15" s="97"/>
      <c r="F15" s="97"/>
    </row>
    <row r="16" spans="1:6" ht="16.149999999999999" customHeight="1" x14ac:dyDescent="0.25">
      <c r="A16" s="98" t="s">
        <v>70</v>
      </c>
      <c r="B16" s="98"/>
      <c r="C16" s="98"/>
      <c r="D16" s="98"/>
      <c r="E16" s="98"/>
      <c r="F16" s="98"/>
    </row>
    <row r="17" spans="1:13" ht="15" customHeight="1" x14ac:dyDescent="0.25">
      <c r="A17" s="1"/>
      <c r="C17" s="1"/>
      <c r="D17" s="1"/>
      <c r="E17" s="1"/>
      <c r="F17" s="1"/>
    </row>
    <row r="18" spans="1:13" ht="16.899999999999999" customHeight="1" x14ac:dyDescent="0.25">
      <c r="A18" s="1"/>
      <c r="B18" s="53"/>
      <c r="C18" s="1"/>
      <c r="E18" s="2"/>
      <c r="F18" s="2"/>
      <c r="I18" s="5"/>
    </row>
    <row r="19" spans="1:13" ht="16.899999999999999" customHeight="1" x14ac:dyDescent="0.25">
      <c r="A19" s="94" t="s">
        <v>71</v>
      </c>
      <c r="B19" s="94"/>
      <c r="C19" s="94"/>
      <c r="D19" s="94"/>
      <c r="E19" s="94"/>
      <c r="F19" s="94"/>
      <c r="G19" s="94"/>
      <c r="H19" s="94"/>
      <c r="I19" s="5"/>
    </row>
    <row r="20" spans="1:13" ht="16.899999999999999" customHeight="1" x14ac:dyDescent="0.25">
      <c r="A20" s="53"/>
      <c r="B20" s="95" t="s">
        <v>72</v>
      </c>
      <c r="C20" s="95"/>
      <c r="D20" s="95"/>
      <c r="E20" s="95"/>
      <c r="F20" s="95"/>
      <c r="G20" s="95"/>
      <c r="H20" s="95"/>
      <c r="I20" s="5"/>
    </row>
    <row r="21" spans="1:13" x14ac:dyDescent="0.25">
      <c r="A21" s="1"/>
      <c r="B21" s="96" t="s">
        <v>73</v>
      </c>
      <c r="C21" s="96"/>
      <c r="D21" s="96"/>
      <c r="E21" s="96"/>
      <c r="F21" s="96"/>
      <c r="G21" s="96"/>
      <c r="H21" s="96"/>
    </row>
    <row r="22" spans="1:13" ht="15.6" customHeight="1" x14ac:dyDescent="0.25">
      <c r="A22" s="1"/>
      <c r="B22" s="2"/>
      <c r="C22" s="1"/>
      <c r="E22" s="2"/>
      <c r="F22" s="2"/>
    </row>
    <row r="23" spans="1:13" ht="38.25" customHeight="1" x14ac:dyDescent="0.25">
      <c r="A23" s="54" t="s">
        <v>74</v>
      </c>
      <c r="B23" s="55" t="s">
        <v>75</v>
      </c>
      <c r="C23" s="55" t="s">
        <v>76</v>
      </c>
      <c r="D23" s="56" t="s">
        <v>77</v>
      </c>
      <c r="E23" s="92" t="s">
        <v>86</v>
      </c>
      <c r="F23" s="93"/>
      <c r="G23" s="92" t="s">
        <v>87</v>
      </c>
      <c r="H23" s="93"/>
      <c r="I23" s="4"/>
    </row>
    <row r="24" spans="1:13" s="3" customFormat="1" ht="19.5" customHeight="1" x14ac:dyDescent="0.2">
      <c r="A24" s="88" t="s">
        <v>78</v>
      </c>
      <c r="B24" s="90" t="s">
        <v>79</v>
      </c>
      <c r="C24" s="90" t="s">
        <v>80</v>
      </c>
      <c r="D24" s="90" t="s">
        <v>81</v>
      </c>
      <c r="E24" s="92" t="s">
        <v>88</v>
      </c>
      <c r="F24" s="93"/>
      <c r="G24" s="82" t="s">
        <v>89</v>
      </c>
      <c r="H24" s="83"/>
    </row>
    <row r="25" spans="1:13" s="3" customFormat="1" ht="18" customHeight="1" x14ac:dyDescent="0.2">
      <c r="A25" s="89"/>
      <c r="B25" s="91"/>
      <c r="C25" s="91"/>
      <c r="D25" s="91"/>
      <c r="E25" s="84"/>
      <c r="F25" s="85"/>
      <c r="G25" s="80"/>
      <c r="H25" s="81"/>
    </row>
    <row r="26" spans="1:13" s="3" customFormat="1" ht="22.5" customHeight="1" x14ac:dyDescent="0.2">
      <c r="A26" s="47">
        <v>15623</v>
      </c>
      <c r="B26" s="57" t="s">
        <v>13</v>
      </c>
      <c r="C26" s="58">
        <v>12</v>
      </c>
      <c r="D26" s="58">
        <v>38</v>
      </c>
      <c r="E26" s="86">
        <v>6171.52</v>
      </c>
      <c r="F26" s="87"/>
      <c r="G26" s="77">
        <f>E26*D26</f>
        <v>234517.76000000001</v>
      </c>
      <c r="H26" s="78"/>
      <c r="L26" s="49"/>
      <c r="M26" s="49"/>
    </row>
    <row r="27" spans="1:13" s="3" customFormat="1" ht="21" customHeight="1" x14ac:dyDescent="0.2">
      <c r="A27" s="48">
        <v>66482</v>
      </c>
      <c r="B27" s="57" t="s">
        <v>18</v>
      </c>
      <c r="C27" s="58">
        <v>12</v>
      </c>
      <c r="D27" s="58">
        <v>38</v>
      </c>
      <c r="E27" s="80">
        <v>16825.05</v>
      </c>
      <c r="F27" s="81">
        <v>11801.6</v>
      </c>
      <c r="G27" s="77">
        <f t="shared" ref="G27:G35" si="0">E27*D27</f>
        <v>639351.9</v>
      </c>
      <c r="H27" s="78"/>
      <c r="L27" s="50"/>
      <c r="M27" s="49"/>
    </row>
    <row r="28" spans="1:13" s="3" customFormat="1" ht="23.25" customHeight="1" x14ac:dyDescent="0.25">
      <c r="A28" s="48">
        <v>66485</v>
      </c>
      <c r="B28" s="57" t="s">
        <v>20</v>
      </c>
      <c r="C28" s="58">
        <v>12</v>
      </c>
      <c r="D28" s="58">
        <v>38</v>
      </c>
      <c r="E28" s="80">
        <v>16825.05</v>
      </c>
      <c r="F28" s="81">
        <v>11801.6</v>
      </c>
      <c r="G28" s="77">
        <f t="shared" si="0"/>
        <v>639351.9</v>
      </c>
      <c r="H28" s="78"/>
      <c r="L28" s="51"/>
      <c r="M28" s="49"/>
    </row>
    <row r="29" spans="1:13" s="3" customFormat="1" ht="18" customHeight="1" x14ac:dyDescent="0.25">
      <c r="A29" s="47">
        <v>15350</v>
      </c>
      <c r="B29" s="59" t="s">
        <v>24</v>
      </c>
      <c r="C29" s="60">
        <v>12</v>
      </c>
      <c r="D29" s="58">
        <v>2</v>
      </c>
      <c r="E29" s="80">
        <v>9789.6</v>
      </c>
      <c r="F29" s="76"/>
      <c r="G29" s="77">
        <f t="shared" si="0"/>
        <v>19579.2</v>
      </c>
      <c r="H29" s="78"/>
      <c r="L29" s="51"/>
      <c r="M29" s="49"/>
    </row>
    <row r="30" spans="1:13" s="3" customFormat="1" ht="15.75" customHeight="1" x14ac:dyDescent="0.2">
      <c r="A30" s="47">
        <v>15392</v>
      </c>
      <c r="B30" s="59" t="s">
        <v>25</v>
      </c>
      <c r="C30" s="60">
        <v>12</v>
      </c>
      <c r="D30" s="58">
        <v>38</v>
      </c>
      <c r="E30" s="80">
        <v>44977.32</v>
      </c>
      <c r="F30" s="76"/>
      <c r="G30" s="77">
        <f t="shared" si="0"/>
        <v>1709138.16</v>
      </c>
      <c r="H30" s="78"/>
    </row>
    <row r="31" spans="1:13" s="3" customFormat="1" ht="15.75" customHeight="1" x14ac:dyDescent="0.2">
      <c r="A31" s="47">
        <v>15356</v>
      </c>
      <c r="B31" s="57" t="s">
        <v>30</v>
      </c>
      <c r="C31" s="60">
        <v>12</v>
      </c>
      <c r="D31" s="58">
        <v>38</v>
      </c>
      <c r="E31" s="80">
        <v>44977.32</v>
      </c>
      <c r="F31" s="76"/>
      <c r="G31" s="77">
        <f t="shared" si="0"/>
        <v>1709138.16</v>
      </c>
      <c r="H31" s="78"/>
    </row>
    <row r="32" spans="1:13" ht="18.75" customHeight="1" x14ac:dyDescent="0.25">
      <c r="A32" s="47">
        <v>75694</v>
      </c>
      <c r="B32" s="61" t="s">
        <v>82</v>
      </c>
      <c r="C32" s="58">
        <v>3</v>
      </c>
      <c r="D32" s="58">
        <v>1</v>
      </c>
      <c r="E32" s="75">
        <v>1238.1600000000001</v>
      </c>
      <c r="F32" s="76"/>
      <c r="G32" s="77">
        <f t="shared" si="0"/>
        <v>1238.1600000000001</v>
      </c>
      <c r="H32" s="78"/>
    </row>
    <row r="33" spans="1:8" x14ac:dyDescent="0.25">
      <c r="A33" s="47">
        <v>74428</v>
      </c>
      <c r="B33" s="62" t="s">
        <v>40</v>
      </c>
      <c r="C33" s="58">
        <v>12</v>
      </c>
      <c r="D33" s="58">
        <v>2</v>
      </c>
      <c r="E33" s="75">
        <v>4101.12</v>
      </c>
      <c r="F33" s="76"/>
      <c r="G33" s="77">
        <f t="shared" si="0"/>
        <v>8202.24</v>
      </c>
      <c r="H33" s="78"/>
    </row>
    <row r="34" spans="1:8" ht="19.5" customHeight="1" x14ac:dyDescent="0.25">
      <c r="A34" s="47">
        <v>75892</v>
      </c>
      <c r="B34" s="62" t="s">
        <v>41</v>
      </c>
      <c r="C34" s="58">
        <v>12</v>
      </c>
      <c r="D34" s="58">
        <v>2</v>
      </c>
      <c r="E34" s="75">
        <v>3583.92</v>
      </c>
      <c r="F34" s="76"/>
      <c r="G34" s="77">
        <f t="shared" si="0"/>
        <v>7167.84</v>
      </c>
      <c r="H34" s="78"/>
    </row>
    <row r="35" spans="1:8" ht="22.5" customHeight="1" x14ac:dyDescent="0.25">
      <c r="A35" s="47">
        <v>76113</v>
      </c>
      <c r="B35" s="62" t="s">
        <v>56</v>
      </c>
      <c r="C35" s="58">
        <v>12</v>
      </c>
      <c r="D35" s="58">
        <v>1</v>
      </c>
      <c r="E35" s="75">
        <v>32261.439999999999</v>
      </c>
      <c r="F35" s="79"/>
      <c r="G35" s="77">
        <f t="shared" si="0"/>
        <v>32261.439999999999</v>
      </c>
      <c r="H35" s="78"/>
    </row>
    <row r="36" spans="1:8" ht="21" customHeight="1" x14ac:dyDescent="0.25">
      <c r="A36" s="63"/>
      <c r="B36" s="64" t="s">
        <v>83</v>
      </c>
      <c r="C36" s="65"/>
      <c r="D36" s="66">
        <f>SUM(D26:D35)</f>
        <v>198</v>
      </c>
      <c r="E36" s="67"/>
      <c r="F36" s="68"/>
      <c r="G36" s="69">
        <f>SUM(G26:G35)</f>
        <v>4999946.7600000007</v>
      </c>
      <c r="H36" s="70"/>
    </row>
    <row r="37" spans="1:8" x14ac:dyDescent="0.25">
      <c r="A37" s="63"/>
      <c r="B37" s="9"/>
      <c r="C37" s="71"/>
      <c r="D37" s="71"/>
      <c r="E37" s="71"/>
      <c r="F37" s="9"/>
      <c r="G37" s="72"/>
      <c r="H37" s="73"/>
    </row>
    <row r="38" spans="1:8" x14ac:dyDescent="0.25">
      <c r="A38" s="74" t="s">
        <v>90</v>
      </c>
      <c r="B38" s="74"/>
      <c r="C38" s="74"/>
      <c r="D38" s="74"/>
      <c r="E38" s="74"/>
      <c r="F38" s="74"/>
      <c r="G38" s="74"/>
      <c r="H38" s="74"/>
    </row>
    <row r="39" spans="1:8" ht="22.5" customHeight="1" x14ac:dyDescent="0.25">
      <c r="A39" s="1"/>
      <c r="B39" s="2"/>
      <c r="C39" s="115"/>
      <c r="D39" s="115"/>
      <c r="E39" s="115"/>
      <c r="F39" s="115"/>
      <c r="G39" s="115"/>
      <c r="H39" s="115"/>
    </row>
    <row r="40" spans="1:8" x14ac:dyDescent="0.25">
      <c r="A40" s="116"/>
      <c r="B40" s="116"/>
      <c r="C40" s="117"/>
      <c r="D40" s="117"/>
      <c r="E40" s="117"/>
      <c r="F40" s="117"/>
      <c r="G40" s="117"/>
      <c r="H40" s="117"/>
    </row>
    <row r="41" spans="1:8" x14ac:dyDescent="0.25">
      <c r="A41" s="118"/>
      <c r="B41" s="119"/>
      <c r="C41" s="120"/>
      <c r="D41" s="120"/>
      <c r="E41" s="120"/>
      <c r="F41" s="120"/>
      <c r="G41" s="120"/>
      <c r="H41" s="120"/>
    </row>
    <row r="42" spans="1:8" x14ac:dyDescent="0.25">
      <c r="A42" s="118"/>
      <c r="B42" s="119"/>
      <c r="C42" s="118"/>
      <c r="D42" s="121"/>
      <c r="E42" s="119"/>
      <c r="F42" s="119"/>
      <c r="G42" s="118"/>
      <c r="H42" s="118"/>
    </row>
    <row r="43" spans="1:8" x14ac:dyDescent="0.25">
      <c r="A43" s="1"/>
      <c r="C43" s="1"/>
      <c r="D43" s="1"/>
      <c r="E43" s="1"/>
      <c r="F43" s="52"/>
      <c r="G43" s="52"/>
    </row>
    <row r="44" spans="1:8" x14ac:dyDescent="0.25">
      <c r="A44" s="1"/>
      <c r="C44" s="1"/>
      <c r="D44" s="1"/>
      <c r="E44" s="1"/>
      <c r="F44" s="52"/>
      <c r="G44" s="52"/>
    </row>
    <row r="45" spans="1:8" x14ac:dyDescent="0.25">
      <c r="A45" s="1"/>
      <c r="C45" s="1"/>
      <c r="D45" s="1"/>
      <c r="E45" s="1"/>
      <c r="F45" s="1"/>
    </row>
    <row r="46" spans="1:8" x14ac:dyDescent="0.25">
      <c r="A46" s="1"/>
      <c r="C46" s="1"/>
      <c r="D46" s="1"/>
      <c r="E46" s="1"/>
      <c r="F46" s="1"/>
    </row>
    <row r="47" spans="1:8" x14ac:dyDescent="0.25">
      <c r="A47" s="1"/>
      <c r="C47" s="1"/>
      <c r="D47" s="1"/>
      <c r="E47" s="1"/>
      <c r="F47" s="1"/>
    </row>
    <row r="48" spans="1:8" x14ac:dyDescent="0.25">
      <c r="A48" s="1"/>
      <c r="C48" s="1"/>
      <c r="D48" s="1"/>
      <c r="E48" s="1"/>
      <c r="F48" s="1"/>
    </row>
    <row r="49" spans="1:6" x14ac:dyDescent="0.25">
      <c r="A49" s="1"/>
      <c r="C49" s="1"/>
      <c r="D49" s="1"/>
      <c r="E49" s="1"/>
      <c r="F49" s="1"/>
    </row>
    <row r="50" spans="1:6" x14ac:dyDescent="0.25">
      <c r="A50" s="1"/>
      <c r="C50" s="1"/>
      <c r="D50" s="1"/>
      <c r="E50" s="1"/>
      <c r="F50" s="1"/>
    </row>
    <row r="51" spans="1:6" x14ac:dyDescent="0.25">
      <c r="A51" s="1"/>
      <c r="C51" s="1"/>
      <c r="D51" s="1"/>
      <c r="E51" s="1"/>
      <c r="F51" s="1"/>
    </row>
    <row r="52" spans="1:6" x14ac:dyDescent="0.25">
      <c r="A52" s="1"/>
      <c r="C52" s="1"/>
      <c r="D52" s="1"/>
      <c r="E52" s="1"/>
      <c r="F52" s="1"/>
    </row>
    <row r="53" spans="1:6" x14ac:dyDescent="0.25">
      <c r="A53" s="1"/>
      <c r="C53" s="1"/>
      <c r="D53" s="1"/>
      <c r="E53" s="1"/>
      <c r="F53" s="1"/>
    </row>
    <row r="54" spans="1:6" x14ac:dyDescent="0.25">
      <c r="A54" s="1"/>
      <c r="C54" s="1"/>
      <c r="D54" s="1"/>
      <c r="E54" s="1"/>
      <c r="F54" s="1"/>
    </row>
    <row r="55" spans="1:6" x14ac:dyDescent="0.25">
      <c r="A55" s="1"/>
      <c r="C55" s="1"/>
      <c r="D55" s="1"/>
      <c r="E55" s="1"/>
      <c r="F55" s="1"/>
    </row>
    <row r="56" spans="1:6" x14ac:dyDescent="0.25">
      <c r="A56" s="1"/>
      <c r="C56" s="1"/>
      <c r="D56" s="1"/>
      <c r="E56" s="1"/>
      <c r="F56" s="1"/>
    </row>
    <row r="57" spans="1:6" x14ac:dyDescent="0.25">
      <c r="A57" s="1"/>
      <c r="C57" s="1"/>
      <c r="D57" s="1"/>
      <c r="E57" s="1"/>
      <c r="F57" s="1"/>
    </row>
    <row r="58" spans="1:6" x14ac:dyDescent="0.25">
      <c r="A58" s="1"/>
      <c r="C58" s="1"/>
      <c r="D58" s="1"/>
      <c r="E58" s="1"/>
      <c r="F58" s="1"/>
    </row>
    <row r="59" spans="1:6" x14ac:dyDescent="0.25">
      <c r="A59" s="1"/>
      <c r="C59" s="1"/>
      <c r="D59" s="1"/>
      <c r="E59" s="1"/>
      <c r="F59" s="1"/>
    </row>
    <row r="60" spans="1:6" x14ac:dyDescent="0.25">
      <c r="A60" s="1"/>
      <c r="C60" s="1"/>
      <c r="D60" s="1"/>
      <c r="E60" s="1"/>
      <c r="F60" s="1"/>
    </row>
    <row r="61" spans="1:6" x14ac:dyDescent="0.25">
      <c r="A61" s="1"/>
      <c r="C61" s="1"/>
      <c r="D61" s="1"/>
      <c r="E61" s="1"/>
      <c r="F61" s="1"/>
    </row>
    <row r="62" spans="1:6" x14ac:dyDescent="0.25">
      <c r="A62" s="1"/>
      <c r="C62" s="1"/>
      <c r="D62" s="1"/>
      <c r="E62" s="1"/>
      <c r="F62" s="1"/>
    </row>
    <row r="63" spans="1:6" x14ac:dyDescent="0.25">
      <c r="A63" s="1"/>
      <c r="C63" s="1"/>
      <c r="D63" s="1"/>
      <c r="E63" s="1"/>
      <c r="F63" s="1"/>
    </row>
    <row r="64" spans="1:6" x14ac:dyDescent="0.25">
      <c r="A64" s="1"/>
      <c r="C64" s="1"/>
      <c r="D64" s="1"/>
      <c r="E64" s="1"/>
      <c r="F64" s="1"/>
    </row>
    <row r="65" spans="1:6" x14ac:dyDescent="0.25">
      <c r="A65" s="1"/>
      <c r="C65" s="1"/>
      <c r="D65" s="1"/>
      <c r="E65" s="1"/>
      <c r="F65" s="1"/>
    </row>
    <row r="66" spans="1:6" x14ac:dyDescent="0.25">
      <c r="A66" s="1"/>
      <c r="C66" s="1"/>
      <c r="D66" s="1"/>
      <c r="E66" s="1"/>
      <c r="F66" s="1"/>
    </row>
    <row r="67" spans="1:6" x14ac:dyDescent="0.25">
      <c r="A67" s="1"/>
      <c r="C67" s="1"/>
      <c r="D67" s="1"/>
      <c r="E67" s="1"/>
      <c r="F67" s="1"/>
    </row>
    <row r="68" spans="1:6" x14ac:dyDescent="0.25">
      <c r="A68" s="1"/>
      <c r="C68" s="1"/>
      <c r="D68" s="1"/>
      <c r="E68" s="1"/>
      <c r="F68" s="1"/>
    </row>
    <row r="69" spans="1:6" x14ac:dyDescent="0.25">
      <c r="A69" s="1"/>
      <c r="C69" s="1"/>
      <c r="D69" s="1"/>
      <c r="E69" s="1"/>
      <c r="F69" s="1"/>
    </row>
    <row r="70" spans="1:6" x14ac:dyDescent="0.25">
      <c r="A70" s="1"/>
      <c r="C70" s="1"/>
      <c r="D70" s="1"/>
      <c r="E70" s="1"/>
      <c r="F70" s="1"/>
    </row>
    <row r="71" spans="1:6" x14ac:dyDescent="0.25">
      <c r="A71" s="1"/>
      <c r="C71" s="1"/>
      <c r="D71" s="1"/>
      <c r="E71" s="1"/>
      <c r="F71" s="1"/>
    </row>
    <row r="72" spans="1:6" x14ac:dyDescent="0.25">
      <c r="A72" s="1"/>
      <c r="C72" s="1"/>
      <c r="D72" s="1"/>
      <c r="E72" s="1"/>
      <c r="F72" s="1"/>
    </row>
  </sheetData>
  <mergeCells count="57">
    <mergeCell ref="C39:H39"/>
    <mergeCell ref="A40:B40"/>
    <mergeCell ref="C40:H40"/>
    <mergeCell ref="A1:F1"/>
    <mergeCell ref="A2:F2"/>
    <mergeCell ref="A3:F3"/>
    <mergeCell ref="A4:F4"/>
    <mergeCell ref="A5:F5"/>
    <mergeCell ref="A15:F15"/>
    <mergeCell ref="A16:F16"/>
    <mergeCell ref="A8:F8"/>
    <mergeCell ref="A6:F6"/>
    <mergeCell ref="A7:F7"/>
    <mergeCell ref="A14:F14"/>
    <mergeCell ref="A9:F9"/>
    <mergeCell ref="A10:F10"/>
    <mergeCell ref="A11:F11"/>
    <mergeCell ref="A12:F12"/>
    <mergeCell ref="A13:F13"/>
    <mergeCell ref="A19:H19"/>
    <mergeCell ref="B20:H20"/>
    <mergeCell ref="B21:H21"/>
    <mergeCell ref="E23:F23"/>
    <mergeCell ref="G23:H23"/>
    <mergeCell ref="A24:A25"/>
    <mergeCell ref="B24:B25"/>
    <mergeCell ref="C24:C25"/>
    <mergeCell ref="D24:D25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34:F34"/>
    <mergeCell ref="G34:H34"/>
    <mergeCell ref="E35:F35"/>
    <mergeCell ref="G35:H35"/>
    <mergeCell ref="E36:F36"/>
    <mergeCell ref="G36:H36"/>
    <mergeCell ref="C37:E37"/>
    <mergeCell ref="G37:H37"/>
    <mergeCell ref="A38:H38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G31" sqref="G31:G51"/>
    </sheetView>
  </sheetViews>
  <sheetFormatPr defaultRowHeight="15" x14ac:dyDescent="0.25"/>
  <cols>
    <col min="2" max="2" width="36.42578125" customWidth="1"/>
    <col min="6" max="6" width="16.42578125" customWidth="1"/>
    <col min="7" max="7" width="26.5703125" customWidth="1"/>
  </cols>
  <sheetData>
    <row r="1" spans="1:7" ht="18.75" x14ac:dyDescent="0.3">
      <c r="A1" s="110" t="s">
        <v>61</v>
      </c>
      <c r="B1" s="110"/>
      <c r="C1" s="110"/>
      <c r="D1" s="110"/>
      <c r="E1" s="110"/>
      <c r="F1" s="110"/>
      <c r="G1" s="110"/>
    </row>
    <row r="2" spans="1:7" ht="15.75" x14ac:dyDescent="0.25">
      <c r="A2" s="111" t="s">
        <v>62</v>
      </c>
      <c r="B2" s="111"/>
      <c r="C2" s="111"/>
      <c r="D2" s="111"/>
      <c r="E2" s="111"/>
      <c r="F2" s="111"/>
      <c r="G2" s="111"/>
    </row>
    <row r="3" spans="1:7" ht="54" customHeight="1" x14ac:dyDescent="0.25">
      <c r="A3" s="46"/>
      <c r="B3" s="46" t="s">
        <v>63</v>
      </c>
      <c r="C3" s="46" t="s">
        <v>64</v>
      </c>
      <c r="D3" s="46" t="s">
        <v>65</v>
      </c>
      <c r="E3" s="46" t="s">
        <v>66</v>
      </c>
      <c r="F3" s="46" t="s">
        <v>67</v>
      </c>
      <c r="G3" s="46" t="s">
        <v>68</v>
      </c>
    </row>
    <row r="4" spans="1:7" ht="15.75" x14ac:dyDescent="0.25">
      <c r="A4" s="8"/>
      <c r="B4" s="37" t="s">
        <v>69</v>
      </c>
      <c r="C4" s="37"/>
      <c r="D4" s="37"/>
      <c r="E4" s="37"/>
      <c r="F4" s="15"/>
      <c r="G4" s="37"/>
    </row>
    <row r="5" spans="1:7" ht="27" customHeight="1" x14ac:dyDescent="0.25">
      <c r="A5" s="11">
        <v>1</v>
      </c>
      <c r="B5" s="10" t="s">
        <v>13</v>
      </c>
      <c r="C5" s="12">
        <v>12</v>
      </c>
      <c r="D5" s="12" t="s">
        <v>14</v>
      </c>
      <c r="E5" s="12">
        <v>38</v>
      </c>
      <c r="F5" s="13">
        <v>5771.52</v>
      </c>
      <c r="G5" s="13">
        <f>E5*F5</f>
        <v>219317.76000000001</v>
      </c>
    </row>
    <row r="6" spans="1:7" ht="15.75" x14ac:dyDescent="0.25">
      <c r="A6" s="11"/>
      <c r="B6" s="14" t="s">
        <v>15</v>
      </c>
      <c r="C6" s="12">
        <v>1</v>
      </c>
      <c r="D6" s="12"/>
      <c r="E6" s="15">
        <f>E5</f>
        <v>38</v>
      </c>
      <c r="F6" s="13"/>
      <c r="G6" s="16">
        <f>G5</f>
        <v>219317.76000000001</v>
      </c>
    </row>
    <row r="7" spans="1:7" ht="15.75" x14ac:dyDescent="0.25">
      <c r="A7" s="11"/>
      <c r="B7" s="17" t="s">
        <v>16</v>
      </c>
      <c r="C7" s="15">
        <v>1</v>
      </c>
      <c r="D7" s="12"/>
      <c r="E7" s="15">
        <f>E5</f>
        <v>38</v>
      </c>
      <c r="F7" s="16"/>
      <c r="G7" s="16">
        <f>G5</f>
        <v>219317.76000000001</v>
      </c>
    </row>
    <row r="8" spans="1:7" ht="15.75" x14ac:dyDescent="0.25">
      <c r="A8" s="11"/>
      <c r="B8" s="112" t="s">
        <v>17</v>
      </c>
      <c r="C8" s="113"/>
      <c r="D8" s="113"/>
      <c r="E8" s="113"/>
      <c r="F8" s="113"/>
      <c r="G8" s="114"/>
    </row>
    <row r="9" spans="1:7" ht="26.25" customHeight="1" x14ac:dyDescent="0.25">
      <c r="A9" s="11">
        <v>1</v>
      </c>
      <c r="B9" s="10" t="s">
        <v>18</v>
      </c>
      <c r="C9" s="12">
        <v>12</v>
      </c>
      <c r="D9" s="12" t="s">
        <v>19</v>
      </c>
      <c r="E9" s="12">
        <v>38</v>
      </c>
      <c r="F9" s="18">
        <v>20282.599999999999</v>
      </c>
      <c r="G9" s="13">
        <f>E9*F9</f>
        <v>770738.79999999993</v>
      </c>
    </row>
    <row r="10" spans="1:7" ht="30.75" customHeight="1" x14ac:dyDescent="0.25">
      <c r="A10" s="11">
        <v>2</v>
      </c>
      <c r="B10" s="10" t="s">
        <v>20</v>
      </c>
      <c r="C10" s="12">
        <v>12</v>
      </c>
      <c r="D10" s="12" t="s">
        <v>14</v>
      </c>
      <c r="E10" s="12">
        <v>38</v>
      </c>
      <c r="F10" s="18">
        <v>20282.599999999999</v>
      </c>
      <c r="G10" s="13">
        <f>E10*F10</f>
        <v>770738.79999999993</v>
      </c>
    </row>
    <row r="11" spans="1:7" ht="15.75" x14ac:dyDescent="0.25">
      <c r="A11" s="11"/>
      <c r="B11" s="14" t="s">
        <v>15</v>
      </c>
      <c r="C11" s="15">
        <v>2</v>
      </c>
      <c r="D11" s="15"/>
      <c r="E11" s="15">
        <f>SUM(E9:E10)</f>
        <v>76</v>
      </c>
      <c r="F11" s="16"/>
      <c r="G11" s="16">
        <f>G9+G10</f>
        <v>1541477.5999999999</v>
      </c>
    </row>
    <row r="12" spans="1:7" ht="15.75" x14ac:dyDescent="0.25">
      <c r="A12" s="11"/>
      <c r="B12" s="14" t="s">
        <v>16</v>
      </c>
      <c r="C12" s="15">
        <v>1</v>
      </c>
      <c r="D12" s="15"/>
      <c r="E12" s="15">
        <f>E10</f>
        <v>38</v>
      </c>
      <c r="F12" s="19"/>
      <c r="G12" s="16">
        <f>G10</f>
        <v>770738.79999999993</v>
      </c>
    </row>
    <row r="13" spans="1:7" ht="15.75" x14ac:dyDescent="0.25">
      <c r="A13" s="11"/>
      <c r="B13" s="112" t="s">
        <v>21</v>
      </c>
      <c r="C13" s="113"/>
      <c r="D13" s="113"/>
      <c r="E13" s="113"/>
      <c r="F13" s="113"/>
      <c r="G13" s="114"/>
    </row>
    <row r="14" spans="1:7" ht="15.75" x14ac:dyDescent="0.25">
      <c r="A14" s="11">
        <v>1</v>
      </c>
      <c r="B14" s="10" t="s">
        <v>22</v>
      </c>
      <c r="C14" s="15">
        <v>12</v>
      </c>
      <c r="D14" s="12" t="s">
        <v>14</v>
      </c>
      <c r="E14" s="20">
        <v>5</v>
      </c>
      <c r="F14" s="13">
        <v>16389.12</v>
      </c>
      <c r="G14" s="13">
        <f>E14*F14</f>
        <v>81945.599999999991</v>
      </c>
    </row>
    <row r="15" spans="1:7" ht="24.75" customHeight="1" x14ac:dyDescent="0.25">
      <c r="A15" s="11">
        <v>2</v>
      </c>
      <c r="B15" s="10" t="s">
        <v>23</v>
      </c>
      <c r="C15" s="12">
        <v>12</v>
      </c>
      <c r="D15" s="12" t="s">
        <v>19</v>
      </c>
      <c r="E15" s="12">
        <v>5</v>
      </c>
      <c r="F15" s="21">
        <v>8434.92</v>
      </c>
      <c r="G15" s="13">
        <f t="shared" ref="G15:G27" si="0">E15*F15</f>
        <v>42174.6</v>
      </c>
    </row>
    <row r="16" spans="1:7" ht="15.75" x14ac:dyDescent="0.25">
      <c r="A16" s="11">
        <v>3</v>
      </c>
      <c r="B16" s="22" t="s">
        <v>24</v>
      </c>
      <c r="C16" s="23">
        <v>12</v>
      </c>
      <c r="D16" s="23" t="s">
        <v>19</v>
      </c>
      <c r="E16" s="23">
        <v>5</v>
      </c>
      <c r="F16" s="21">
        <v>9249.6</v>
      </c>
      <c r="G16" s="13">
        <f t="shared" si="0"/>
        <v>46248</v>
      </c>
    </row>
    <row r="17" spans="1:7" ht="15.75" x14ac:dyDescent="0.25">
      <c r="A17" s="11">
        <v>4</v>
      </c>
      <c r="B17" s="22" t="s">
        <v>25</v>
      </c>
      <c r="C17" s="23">
        <v>12</v>
      </c>
      <c r="D17" s="23" t="s">
        <v>14</v>
      </c>
      <c r="E17" s="23">
        <v>38</v>
      </c>
      <c r="F17" s="24">
        <v>42757.32</v>
      </c>
      <c r="G17" s="13">
        <f t="shared" si="0"/>
        <v>1624778.16</v>
      </c>
    </row>
    <row r="18" spans="1:7" ht="15.75" x14ac:dyDescent="0.25">
      <c r="A18" s="11">
        <v>5</v>
      </c>
      <c r="B18" s="10" t="s">
        <v>26</v>
      </c>
      <c r="C18" s="12">
        <v>12</v>
      </c>
      <c r="D18" s="12" t="s">
        <v>14</v>
      </c>
      <c r="E18" s="12">
        <v>10</v>
      </c>
      <c r="F18" s="24">
        <v>25383.96</v>
      </c>
      <c r="G18" s="13">
        <f t="shared" si="0"/>
        <v>253839.59999999998</v>
      </c>
    </row>
    <row r="19" spans="1:7" ht="15.75" x14ac:dyDescent="0.25">
      <c r="A19" s="11">
        <v>6</v>
      </c>
      <c r="B19" s="25" t="s">
        <v>27</v>
      </c>
      <c r="C19" s="12">
        <v>12</v>
      </c>
      <c r="D19" s="12" t="s">
        <v>14</v>
      </c>
      <c r="E19" s="12">
        <v>5</v>
      </c>
      <c r="F19" s="21">
        <v>10701.12</v>
      </c>
      <c r="G19" s="13">
        <f t="shared" si="0"/>
        <v>53505.600000000006</v>
      </c>
    </row>
    <row r="20" spans="1:7" ht="15.75" x14ac:dyDescent="0.25">
      <c r="A20" s="11">
        <v>7</v>
      </c>
      <c r="B20" s="10" t="s">
        <v>28</v>
      </c>
      <c r="C20" s="12">
        <v>12</v>
      </c>
      <c r="D20" s="12" t="s">
        <v>14</v>
      </c>
      <c r="E20" s="12">
        <v>1</v>
      </c>
      <c r="F20" s="24">
        <v>13049.04</v>
      </c>
      <c r="G20" s="13">
        <f t="shared" si="0"/>
        <v>13049.04</v>
      </c>
    </row>
    <row r="21" spans="1:7" ht="15.75" x14ac:dyDescent="0.25">
      <c r="A21" s="11">
        <v>8</v>
      </c>
      <c r="B21" s="26" t="s">
        <v>29</v>
      </c>
      <c r="C21" s="12">
        <v>12</v>
      </c>
      <c r="D21" s="12" t="s">
        <v>14</v>
      </c>
      <c r="E21" s="12">
        <v>1</v>
      </c>
      <c r="F21" s="24">
        <v>27245.279999999999</v>
      </c>
      <c r="G21" s="13">
        <f t="shared" si="0"/>
        <v>27245.279999999999</v>
      </c>
    </row>
    <row r="22" spans="1:7" ht="21" customHeight="1" x14ac:dyDescent="0.25">
      <c r="A22" s="11">
        <v>9</v>
      </c>
      <c r="B22" s="10" t="s">
        <v>30</v>
      </c>
      <c r="C22" s="12">
        <v>12</v>
      </c>
      <c r="D22" s="12" t="s">
        <v>19</v>
      </c>
      <c r="E22" s="12">
        <v>38</v>
      </c>
      <c r="F22" s="21">
        <v>42757.32</v>
      </c>
      <c r="G22" s="13">
        <f t="shared" si="0"/>
        <v>1624778.16</v>
      </c>
    </row>
    <row r="23" spans="1:7" ht="15.75" x14ac:dyDescent="0.25">
      <c r="A23" s="11">
        <v>10</v>
      </c>
      <c r="B23" s="10" t="s">
        <v>31</v>
      </c>
      <c r="C23" s="12">
        <v>12</v>
      </c>
      <c r="D23" s="12" t="s">
        <v>14</v>
      </c>
      <c r="E23" s="12">
        <v>1</v>
      </c>
      <c r="F23" s="24">
        <v>20649.84</v>
      </c>
      <c r="G23" s="13">
        <f t="shared" si="0"/>
        <v>20649.84</v>
      </c>
    </row>
    <row r="24" spans="1:7" ht="15.75" x14ac:dyDescent="0.25">
      <c r="A24" s="11">
        <v>11</v>
      </c>
      <c r="B24" s="10" t="s">
        <v>32</v>
      </c>
      <c r="C24" s="12">
        <v>12</v>
      </c>
      <c r="D24" s="12" t="s">
        <v>14</v>
      </c>
      <c r="E24" s="12">
        <v>2</v>
      </c>
      <c r="F24" s="21">
        <v>18716.28</v>
      </c>
      <c r="G24" s="13">
        <f t="shared" si="0"/>
        <v>37432.559999999998</v>
      </c>
    </row>
    <row r="25" spans="1:7" ht="15.75" x14ac:dyDescent="0.25">
      <c r="A25" s="11">
        <v>12</v>
      </c>
      <c r="B25" s="10" t="s">
        <v>33</v>
      </c>
      <c r="C25" s="12">
        <v>12</v>
      </c>
      <c r="D25" s="12" t="s">
        <v>14</v>
      </c>
      <c r="E25" s="12">
        <v>10</v>
      </c>
      <c r="F25" s="24">
        <v>9249.6</v>
      </c>
      <c r="G25" s="13">
        <f t="shared" si="0"/>
        <v>92496</v>
      </c>
    </row>
    <row r="26" spans="1:7" ht="15.75" x14ac:dyDescent="0.25">
      <c r="A26" s="11">
        <v>13</v>
      </c>
      <c r="B26" s="27" t="s">
        <v>34</v>
      </c>
      <c r="C26" s="12">
        <v>12</v>
      </c>
      <c r="D26" s="12" t="s">
        <v>14</v>
      </c>
      <c r="E26" s="12">
        <v>1</v>
      </c>
      <c r="F26" s="24">
        <v>27245.279999999999</v>
      </c>
      <c r="G26" s="13">
        <f t="shared" si="0"/>
        <v>27245.279999999999</v>
      </c>
    </row>
    <row r="27" spans="1:7" ht="15.75" x14ac:dyDescent="0.25">
      <c r="A27" s="11">
        <v>14</v>
      </c>
      <c r="B27" s="10" t="s">
        <v>35</v>
      </c>
      <c r="C27" s="12">
        <v>12</v>
      </c>
      <c r="D27" s="12" t="s">
        <v>14</v>
      </c>
      <c r="E27" s="12">
        <v>1</v>
      </c>
      <c r="F27" s="24">
        <v>13049.04</v>
      </c>
      <c r="G27" s="13">
        <f t="shared" si="0"/>
        <v>13049.04</v>
      </c>
    </row>
    <row r="28" spans="1:7" ht="15.75" x14ac:dyDescent="0.25">
      <c r="A28" s="11"/>
      <c r="B28" s="14" t="s">
        <v>15</v>
      </c>
      <c r="C28" s="15">
        <v>22</v>
      </c>
      <c r="D28" s="15"/>
      <c r="E28" s="28">
        <f>E14+E15+E16+E17+E18+E19+E20+E21+E22+E23+E24+E25+E26+E27</f>
        <v>123</v>
      </c>
      <c r="F28" s="19"/>
      <c r="G28" s="16">
        <f>G14+G15+G16+G17+G18+G19+G20+G21+G22+G23+G24+G25+G26+G27</f>
        <v>3958436.76</v>
      </c>
    </row>
    <row r="29" spans="1:7" ht="15.75" x14ac:dyDescent="0.25">
      <c r="A29" s="11"/>
      <c r="B29" s="17" t="s">
        <v>16</v>
      </c>
      <c r="C29" s="15">
        <v>16</v>
      </c>
      <c r="D29" s="12"/>
      <c r="E29" s="28">
        <f>E14+E17+E18+E19+E20+E21+E23+E24+E25+E26+E27</f>
        <v>75</v>
      </c>
      <c r="F29" s="28"/>
      <c r="G29" s="16">
        <f>G14+G17+G18+G19+G20+G21+G23+G24+G25+G26+G27</f>
        <v>2245236</v>
      </c>
    </row>
    <row r="30" spans="1:7" ht="15.75" x14ac:dyDescent="0.25">
      <c r="A30" s="112" t="s">
        <v>36</v>
      </c>
      <c r="B30" s="113"/>
      <c r="C30" s="113"/>
      <c r="D30" s="113"/>
      <c r="E30" s="113"/>
      <c r="F30" s="113"/>
      <c r="G30" s="114"/>
    </row>
    <row r="31" spans="1:7" ht="15.75" x14ac:dyDescent="0.25">
      <c r="A31" s="11">
        <v>1</v>
      </c>
      <c r="B31" s="10" t="s">
        <v>37</v>
      </c>
      <c r="C31" s="15">
        <v>12</v>
      </c>
      <c r="D31" s="12" t="s">
        <v>14</v>
      </c>
      <c r="E31" s="12">
        <v>10</v>
      </c>
      <c r="F31" s="24">
        <v>8161.92</v>
      </c>
      <c r="G31" s="13">
        <f>E31*F31</f>
        <v>81619.199999999997</v>
      </c>
    </row>
    <row r="32" spans="1:7" ht="15.75" x14ac:dyDescent="0.25">
      <c r="A32" s="11">
        <v>2</v>
      </c>
      <c r="B32" s="10" t="s">
        <v>38</v>
      </c>
      <c r="C32" s="12">
        <v>12</v>
      </c>
      <c r="D32" s="12" t="s">
        <v>14</v>
      </c>
      <c r="E32" s="12">
        <v>10</v>
      </c>
      <c r="F32" s="24">
        <v>14692.92</v>
      </c>
      <c r="G32" s="13">
        <f t="shared" ref="G32:G50" si="1">E32*F32</f>
        <v>146929.20000000001</v>
      </c>
    </row>
    <row r="33" spans="1:7" ht="15.75" x14ac:dyDescent="0.25">
      <c r="A33" s="11">
        <v>3</v>
      </c>
      <c r="B33" s="10" t="s">
        <v>39</v>
      </c>
      <c r="C33" s="12">
        <v>12</v>
      </c>
      <c r="D33" s="12" t="s">
        <v>14</v>
      </c>
      <c r="E33" s="12">
        <v>10</v>
      </c>
      <c r="F33" s="24">
        <v>13792.92</v>
      </c>
      <c r="G33" s="13">
        <f t="shared" si="1"/>
        <v>137929.20000000001</v>
      </c>
    </row>
    <row r="34" spans="1:7" ht="15.75" x14ac:dyDescent="0.25">
      <c r="A34" s="11">
        <v>4</v>
      </c>
      <c r="B34" s="10" t="s">
        <v>40</v>
      </c>
      <c r="C34" s="12">
        <v>12</v>
      </c>
      <c r="D34" s="12" t="s">
        <v>14</v>
      </c>
      <c r="E34" s="12">
        <v>10</v>
      </c>
      <c r="F34" s="21">
        <v>4101.12</v>
      </c>
      <c r="G34" s="13">
        <f t="shared" si="1"/>
        <v>41011.199999999997</v>
      </c>
    </row>
    <row r="35" spans="1:7" ht="15.75" x14ac:dyDescent="0.25">
      <c r="A35" s="11">
        <v>5</v>
      </c>
      <c r="B35" s="10" t="s">
        <v>41</v>
      </c>
      <c r="C35" s="12">
        <v>12</v>
      </c>
      <c r="D35" s="12" t="s">
        <v>14</v>
      </c>
      <c r="E35" s="12">
        <v>12</v>
      </c>
      <c r="F35" s="24">
        <v>3583.92</v>
      </c>
      <c r="G35" s="13">
        <f t="shared" si="1"/>
        <v>43007.040000000001</v>
      </c>
    </row>
    <row r="36" spans="1:7" ht="15.75" x14ac:dyDescent="0.25">
      <c r="A36" s="11">
        <v>6</v>
      </c>
      <c r="B36" s="10" t="s">
        <v>42</v>
      </c>
      <c r="C36" s="12">
        <v>12</v>
      </c>
      <c r="D36" s="12" t="s">
        <v>14</v>
      </c>
      <c r="E36" s="12">
        <v>10</v>
      </c>
      <c r="F36" s="24">
        <v>13945.32</v>
      </c>
      <c r="G36" s="13">
        <f t="shared" si="1"/>
        <v>139453.20000000001</v>
      </c>
    </row>
    <row r="37" spans="1:7" ht="15.75" x14ac:dyDescent="0.25">
      <c r="A37" s="11">
        <v>7</v>
      </c>
      <c r="B37" s="10" t="s">
        <v>43</v>
      </c>
      <c r="C37" s="12">
        <v>12</v>
      </c>
      <c r="D37" s="12" t="s">
        <v>14</v>
      </c>
      <c r="E37" s="12">
        <v>10</v>
      </c>
      <c r="F37" s="24">
        <v>4783.92</v>
      </c>
      <c r="G37" s="13">
        <f t="shared" si="1"/>
        <v>47839.199999999997</v>
      </c>
    </row>
    <row r="38" spans="1:7" ht="15.75" x14ac:dyDescent="0.25">
      <c r="A38" s="11">
        <v>8</v>
      </c>
      <c r="B38" s="10" t="s">
        <v>44</v>
      </c>
      <c r="C38" s="12">
        <v>12</v>
      </c>
      <c r="D38" s="12" t="s">
        <v>14</v>
      </c>
      <c r="E38" s="12">
        <v>5</v>
      </c>
      <c r="F38" s="24">
        <v>19246.32</v>
      </c>
      <c r="G38" s="13">
        <f t="shared" si="1"/>
        <v>96231.6</v>
      </c>
    </row>
    <row r="39" spans="1:7" ht="15.75" x14ac:dyDescent="0.25">
      <c r="A39" s="11">
        <v>9</v>
      </c>
      <c r="B39" s="10" t="s">
        <v>45</v>
      </c>
      <c r="C39" s="12">
        <v>12</v>
      </c>
      <c r="D39" s="12" t="s">
        <v>14</v>
      </c>
      <c r="E39" s="12">
        <v>10</v>
      </c>
      <c r="F39" s="29">
        <v>6366.48</v>
      </c>
      <c r="G39" s="13">
        <f t="shared" si="1"/>
        <v>63664.799999999996</v>
      </c>
    </row>
    <row r="40" spans="1:7" ht="15.75" x14ac:dyDescent="0.25">
      <c r="A40" s="11">
        <v>10</v>
      </c>
      <c r="B40" s="10" t="s">
        <v>46</v>
      </c>
      <c r="C40" s="12">
        <v>12</v>
      </c>
      <c r="D40" s="12" t="s">
        <v>14</v>
      </c>
      <c r="E40" s="12">
        <v>1</v>
      </c>
      <c r="F40" s="24">
        <v>16846.32</v>
      </c>
      <c r="G40" s="13">
        <f t="shared" si="1"/>
        <v>16846.32</v>
      </c>
    </row>
    <row r="41" spans="1:7" ht="15.75" x14ac:dyDescent="0.25">
      <c r="A41" s="11">
        <v>11</v>
      </c>
      <c r="B41" s="10" t="s">
        <v>47</v>
      </c>
      <c r="C41" s="12">
        <v>12</v>
      </c>
      <c r="D41" s="12" t="s">
        <v>14</v>
      </c>
      <c r="E41" s="12">
        <v>10</v>
      </c>
      <c r="F41" s="21">
        <v>6694.32</v>
      </c>
      <c r="G41" s="13">
        <f t="shared" si="1"/>
        <v>66943.199999999997</v>
      </c>
    </row>
    <row r="42" spans="1:7" ht="15.75" x14ac:dyDescent="0.25">
      <c r="A42" s="11">
        <v>12</v>
      </c>
      <c r="B42" s="10" t="s">
        <v>48</v>
      </c>
      <c r="C42" s="12">
        <v>12</v>
      </c>
      <c r="D42" s="12" t="s">
        <v>14</v>
      </c>
      <c r="E42" s="12">
        <v>10</v>
      </c>
      <c r="F42" s="21">
        <v>42291.96</v>
      </c>
      <c r="G42" s="13">
        <f t="shared" si="1"/>
        <v>422919.6</v>
      </c>
    </row>
    <row r="43" spans="1:7" ht="18.75" customHeight="1" x14ac:dyDescent="0.25">
      <c r="A43" s="11">
        <v>13</v>
      </c>
      <c r="B43" s="10" t="s">
        <v>49</v>
      </c>
      <c r="C43" s="12">
        <v>12</v>
      </c>
      <c r="D43" s="12" t="s">
        <v>14</v>
      </c>
      <c r="E43" s="12">
        <v>4</v>
      </c>
      <c r="F43" s="24">
        <v>12341.84</v>
      </c>
      <c r="G43" s="13">
        <f t="shared" si="1"/>
        <v>49367.360000000001</v>
      </c>
    </row>
    <row r="44" spans="1:7" ht="30" customHeight="1" x14ac:dyDescent="0.25">
      <c r="A44" s="11">
        <v>14</v>
      </c>
      <c r="B44" s="10" t="s">
        <v>50</v>
      </c>
      <c r="C44" s="12">
        <v>12</v>
      </c>
      <c r="D44" s="12" t="s">
        <v>14</v>
      </c>
      <c r="E44" s="12">
        <v>1</v>
      </c>
      <c r="F44" s="24">
        <v>53873.279999999999</v>
      </c>
      <c r="G44" s="13">
        <f t="shared" si="1"/>
        <v>53873.279999999999</v>
      </c>
    </row>
    <row r="45" spans="1:7" ht="15.75" x14ac:dyDescent="0.25">
      <c r="A45" s="11">
        <v>15</v>
      </c>
      <c r="B45" s="26" t="s">
        <v>51</v>
      </c>
      <c r="C45" s="12">
        <v>12</v>
      </c>
      <c r="D45" s="12" t="s">
        <v>14</v>
      </c>
      <c r="E45" s="12">
        <v>1</v>
      </c>
      <c r="F45" s="21">
        <v>8030.16</v>
      </c>
      <c r="G45" s="13">
        <f t="shared" si="1"/>
        <v>8030.16</v>
      </c>
    </row>
    <row r="46" spans="1:7" ht="15.75" x14ac:dyDescent="0.25">
      <c r="A46" s="11">
        <v>16</v>
      </c>
      <c r="B46" s="30" t="s">
        <v>52</v>
      </c>
      <c r="C46" s="12">
        <v>12</v>
      </c>
      <c r="D46" s="12" t="s">
        <v>14</v>
      </c>
      <c r="E46" s="31">
        <v>11</v>
      </c>
      <c r="F46" s="21">
        <v>4731.3599999999997</v>
      </c>
      <c r="G46" s="13">
        <f t="shared" si="1"/>
        <v>52044.959999999999</v>
      </c>
    </row>
    <row r="47" spans="1:7" ht="15.75" x14ac:dyDescent="0.25">
      <c r="A47" s="11">
        <v>17</v>
      </c>
      <c r="B47" s="32" t="s">
        <v>53</v>
      </c>
      <c r="C47" s="12">
        <v>12</v>
      </c>
      <c r="D47" s="12" t="s">
        <v>19</v>
      </c>
      <c r="E47" s="12">
        <v>2</v>
      </c>
      <c r="F47" s="24">
        <v>20446.32</v>
      </c>
      <c r="G47" s="13">
        <f>F47*E47</f>
        <v>40892.639999999999</v>
      </c>
    </row>
    <row r="48" spans="1:7" ht="15.75" x14ac:dyDescent="0.25">
      <c r="A48" s="11">
        <v>18</v>
      </c>
      <c r="B48" s="10" t="s">
        <v>54</v>
      </c>
      <c r="C48" s="12">
        <v>12</v>
      </c>
      <c r="D48" s="12" t="s">
        <v>14</v>
      </c>
      <c r="E48" s="12">
        <v>3</v>
      </c>
      <c r="F48" s="24">
        <v>3169.44</v>
      </c>
      <c r="G48" s="13">
        <f t="shared" si="1"/>
        <v>9508.32</v>
      </c>
    </row>
    <row r="49" spans="1:7" ht="15.75" x14ac:dyDescent="0.25">
      <c r="A49" s="11">
        <v>19</v>
      </c>
      <c r="B49" s="33" t="s">
        <v>55</v>
      </c>
      <c r="C49" s="12">
        <v>12</v>
      </c>
      <c r="D49" s="12" t="s">
        <v>14</v>
      </c>
      <c r="E49" s="12">
        <v>2</v>
      </c>
      <c r="F49" s="21">
        <v>5062.5600000000004</v>
      </c>
      <c r="G49" s="13">
        <f t="shared" si="1"/>
        <v>10125.120000000001</v>
      </c>
    </row>
    <row r="50" spans="1:7" ht="25.5" customHeight="1" x14ac:dyDescent="0.25">
      <c r="A50" s="11">
        <v>20</v>
      </c>
      <c r="B50" s="10" t="s">
        <v>56</v>
      </c>
      <c r="C50" s="12">
        <v>12</v>
      </c>
      <c r="D50" s="12" t="s">
        <v>14</v>
      </c>
      <c r="E50" s="12">
        <v>2</v>
      </c>
      <c r="F50" s="24">
        <v>32261.439999999999</v>
      </c>
      <c r="G50" s="13">
        <f t="shared" si="1"/>
        <v>64522.879999999997</v>
      </c>
    </row>
    <row r="51" spans="1:7" ht="15.75" x14ac:dyDescent="0.25">
      <c r="A51" s="11">
        <v>21</v>
      </c>
      <c r="B51" s="27" t="s">
        <v>57</v>
      </c>
      <c r="C51" s="34">
        <v>12</v>
      </c>
      <c r="D51" s="34" t="s">
        <v>14</v>
      </c>
      <c r="E51" s="34">
        <v>5</v>
      </c>
      <c r="F51" s="35">
        <v>7547.16</v>
      </c>
      <c r="G51" s="35">
        <f>F51*E51</f>
        <v>37735.800000000003</v>
      </c>
    </row>
    <row r="52" spans="1:7" ht="15.75" x14ac:dyDescent="0.25">
      <c r="A52" s="8"/>
      <c r="B52" s="36" t="s">
        <v>15</v>
      </c>
      <c r="C52" s="37">
        <v>28</v>
      </c>
      <c r="D52" s="37"/>
      <c r="E52" s="38">
        <f>E31+E32+E33+E34+E35+E36+E37+E38+E39+E40+E41+E42+E43+E44+E45+E46+E47+E48+E49+E50+E51</f>
        <v>139</v>
      </c>
      <c r="F52" s="38"/>
      <c r="G52" s="39">
        <f>G31+G32+G33+G34+G35+G36+G37+G38+G39+G40+G41+G42+G43+G44+G45+G46+G47+G48+G49+G50+G51</f>
        <v>1630494.2799999998</v>
      </c>
    </row>
    <row r="53" spans="1:7" ht="15.75" x14ac:dyDescent="0.25">
      <c r="A53" s="8"/>
      <c r="B53" s="40" t="s">
        <v>16</v>
      </c>
      <c r="C53" s="37">
        <v>25</v>
      </c>
      <c r="D53" s="37"/>
      <c r="E53" s="41">
        <f>E31+E32+E33+E34+E35+E36+E37+E38+E39+E40+E41+E42+E43+E44+E45+E46+E48+E49+E50+E51</f>
        <v>137</v>
      </c>
      <c r="F53" s="37"/>
      <c r="G53" s="42">
        <f>G31+G32+G33+G34+G35+G36+G37+G38+G39+G40+G41+G42+G43+G44+G45+G46+G48+G49+G50</f>
        <v>1551865.8399999999</v>
      </c>
    </row>
    <row r="54" spans="1:7" ht="15.75" x14ac:dyDescent="0.25">
      <c r="A54" s="8"/>
      <c r="B54" s="43" t="s">
        <v>58</v>
      </c>
      <c r="C54" s="37">
        <v>56</v>
      </c>
      <c r="D54" s="37"/>
      <c r="E54" s="44">
        <f>E6+E11+E28+E52</f>
        <v>376</v>
      </c>
      <c r="F54" s="45"/>
      <c r="G54" s="42">
        <f>G6+G11+G28+G52</f>
        <v>7349726.3999999985</v>
      </c>
    </row>
    <row r="55" spans="1:7" ht="15.75" x14ac:dyDescent="0.25">
      <c r="A55" s="8"/>
      <c r="B55" s="40" t="s">
        <v>16</v>
      </c>
      <c r="C55" s="37">
        <v>43</v>
      </c>
      <c r="D55" s="37"/>
      <c r="E55" s="44">
        <f>E7+E12+E29+E53</f>
        <v>288</v>
      </c>
      <c r="F55" s="44"/>
      <c r="G55" s="42">
        <f>G7+G12+G29+G53</f>
        <v>4787158.4000000004</v>
      </c>
    </row>
    <row r="56" spans="1:7" ht="15.75" x14ac:dyDescent="0.25">
      <c r="A56" s="105" t="s">
        <v>59</v>
      </c>
      <c r="B56" s="106"/>
      <c r="C56" s="107" t="s">
        <v>60</v>
      </c>
      <c r="D56" s="108"/>
      <c r="E56" s="108"/>
      <c r="F56" s="108"/>
      <c r="G56" s="109"/>
    </row>
  </sheetData>
  <mergeCells count="7">
    <mergeCell ref="A56:B56"/>
    <mergeCell ref="C56:G56"/>
    <mergeCell ref="A1:G1"/>
    <mergeCell ref="A2:G2"/>
    <mergeCell ref="B8:G8"/>
    <mergeCell ref="B13:G13"/>
    <mergeCell ref="A30:G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2023</vt:lpstr>
      <vt:lpstr>Лист1</vt:lpstr>
      <vt:lpstr>'2023'!_GoBack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User</cp:lastModifiedBy>
  <cp:lastPrinted>2019-10-24T12:12:31Z</cp:lastPrinted>
  <dcterms:created xsi:type="dcterms:W3CDTF">2014-09-12T09:45:34Z</dcterms:created>
  <dcterms:modified xsi:type="dcterms:W3CDTF">2026-10-13T10:04:37Z</dcterms:modified>
</cp:coreProperties>
</file>