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96F5277-9E45-436C-AEE4-FDCA09321B78}" xr6:coauthVersionLast="43" xr6:coauthVersionMax="43" xr10:uidLastSave="{00000000-0000-0000-0000-000000000000}"/>
  <bookViews>
    <workbookView xWindow="-93" yWindow="-93" windowWidth="19386" windowHeight="10266" activeTab="1" xr2:uid="{00000000-000D-0000-FFFF-FFFF00000000}"/>
  </bookViews>
  <sheets>
    <sheet name="СССР" sheetId="6" r:id="rId1"/>
    <sheet name="02-01-01-02" sheetId="4" r:id="rId2"/>
    <sheet name="ведомость" sheetId="5" r:id="rId3"/>
    <sheet name="масса" sheetId="3" r:id="rId4"/>
  </sheets>
  <definedNames>
    <definedName name="_xlnm.Print_Titles" localSheetId="1">'02-01-01-02'!$21:$21</definedName>
    <definedName name="_xlnm.Print_Titles" localSheetId="2">ведомость!$9:$9</definedName>
    <definedName name="_xlnm.Print_Titles" localSheetId="3">масса!$19:$19</definedName>
    <definedName name="_xlnm.Print_Titles" localSheetId="0">СССР!$19:$19</definedName>
    <definedName name="_xlnm.Print_Area" localSheetId="1">'02-01-01-02'!$A:$G</definedName>
    <definedName name="_xlnm.Print_Area" localSheetId="2">ведомость!$A:$G</definedName>
    <definedName name="_xlnm.Print_Area" localSheetId="3">масса!$A:$J</definedName>
    <definedName name="_xlnm.Print_Area" localSheetId="0">СССР!$A:$J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4" i="6" l="1"/>
  <c r="J26" i="6" s="1"/>
  <c r="J27" i="6" s="1"/>
  <c r="H34" i="6"/>
  <c r="H36" i="6" l="1"/>
  <c r="H38" i="6" s="1"/>
  <c r="H40" i="6" s="1"/>
  <c r="H42" i="6" s="1"/>
  <c r="H44" i="6" s="1"/>
  <c r="G24" i="6"/>
  <c r="G26" i="6" s="1"/>
  <c r="G27" i="6" s="1"/>
  <c r="G31" i="6" l="1"/>
  <c r="J31" i="6" l="1"/>
  <c r="J33" i="6" s="1"/>
  <c r="J34" i="6" s="1"/>
  <c r="G33" i="6"/>
  <c r="G34" i="6" s="1"/>
  <c r="G36" i="6" l="1"/>
  <c r="J36" i="6" s="1"/>
  <c r="G35" i="6"/>
  <c r="J35" i="6" s="1"/>
  <c r="J38" i="6" l="1"/>
  <c r="J40" i="6" s="1"/>
  <c r="J42" i="6" s="1"/>
  <c r="I43" i="6" s="1"/>
  <c r="G38" i="6"/>
  <c r="G40" i="6" s="1"/>
  <c r="G42" i="6" s="1"/>
  <c r="G44" i="6" s="1"/>
  <c r="I44" i="6" l="1"/>
  <c r="H7" i="6" s="1"/>
  <c r="J43" i="6"/>
  <c r="J44" i="6" s="1"/>
  <c r="H5" i="6" s="1"/>
  <c r="I60" i="3" l="1"/>
</calcChain>
</file>

<file path=xl/sharedStrings.xml><?xml version="1.0" encoding="utf-8"?>
<sst xmlns="http://schemas.openxmlformats.org/spreadsheetml/2006/main" count="869" uniqueCount="444">
  <si>
    <t xml:space="preserve">на </t>
  </si>
  <si>
    <t xml:space="preserve"> тыс. тенге</t>
  </si>
  <si>
    <t xml:space="preserve"> тыс. чел.-ч</t>
  </si>
  <si>
    <t>Стоимость единицы измерения, 
тенге</t>
  </si>
  <si>
    <t>Общая стоимость, 
тенге</t>
  </si>
  <si>
    <t>НДЦС РК 8.01-08-2022</t>
  </si>
  <si>
    <t>Форма 4*</t>
  </si>
  <si>
    <t>Наименование стройки</t>
  </si>
  <si>
    <t>Поселок Байконур, Дом культуры</t>
  </si>
  <si>
    <t>Наименование объекта</t>
  </si>
  <si>
    <t>Дом культуры</t>
  </si>
  <si>
    <t>(Локальный сметный расчет)</t>
  </si>
  <si>
    <t>Замена системы отопления</t>
  </si>
  <si>
    <t>(наименование работ и затрат)</t>
  </si>
  <si>
    <t>Основание: ДВ</t>
  </si>
  <si>
    <t>Сметная стоимость</t>
  </si>
  <si>
    <t>Средства на оплату труда</t>
  </si>
  <si>
    <t>Нормативная трудоемкость</t>
  </si>
  <si>
    <t>Составлен(а) в ценах июня 2026 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</si>
  <si>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</si>
  <si>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</si>
  <si>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</si>
  <si>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</si>
  <si>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</si>
  <si>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</si>
  <si>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из них:</t>
  </si>
  <si>
    <t>затраты на труд рабочих</t>
  </si>
  <si>
    <t>тенге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</si>
  <si>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</si>
  <si>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</si>
  <si>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</si>
  <si>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</si>
  <si>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перевозки</t>
  </si>
  <si>
    <t>нормативная трудоемкость</t>
  </si>
  <si>
    <t>чел.-ч</t>
  </si>
  <si>
    <t>Демонтажные работы</t>
  </si>
  <si>
    <t>Радиатор весом до 80 кг. Демонтаж</t>
  </si>
  <si>
    <t>шт.</t>
  </si>
  <si>
    <t>Кзтр и Кэм=1,09</t>
  </si>
  <si>
    <t>1.1</t>
  </si>
  <si>
    <t>1.1.1</t>
  </si>
  <si>
    <t>009-0121</t>
  </si>
  <si>
    <t>Затраты труда рабочих (средний разряд работы 2,1). Работы по ремонту зданий и сооружений</t>
  </si>
  <si>
    <t>1.2</t>
  </si>
  <si>
    <t>1.2.1</t>
  </si>
  <si>
    <t>314-504-0501</t>
  </si>
  <si>
    <t>Подъемники мачтовые высотой подъема 50 м</t>
  </si>
  <si>
    <t>маш.-ч</t>
  </si>
  <si>
    <t>в т.ч. затраты труда машинистов, экипаж 1</t>
  </si>
  <si>
    <t>Трубопроводы из водогазопроводных труб на сварке диаметром до 50 мм. Разборка в зданиях и сооружениях</t>
  </si>
  <si>
    <t>м трубопровода</t>
  </si>
  <si>
    <t>2.1</t>
  </si>
  <si>
    <t>2.1.1</t>
  </si>
  <si>
    <t>009-0130</t>
  </si>
  <si>
    <t>Затраты труда рабочих (средний разряд работы 3). Работы по ремонту зданий и сооружений</t>
  </si>
  <si>
    <t>2.2</t>
  </si>
  <si>
    <t>2.2.1</t>
  </si>
  <si>
    <t>315-202-0501</t>
  </si>
  <si>
    <t>Аппарат для газовой сварки и резки</t>
  </si>
  <si>
    <t>2.3</t>
  </si>
  <si>
    <t>2.3.1</t>
  </si>
  <si>
    <t>217-605-0108</t>
  </si>
  <si>
    <t>Ацетилен технический газообразный ГОСТ 5457-75</t>
  </si>
  <si>
    <t>м³</t>
  </si>
  <si>
    <t>2.3.2</t>
  </si>
  <si>
    <t>217-605-0101</t>
  </si>
  <si>
    <t>Кислород технический газообразный ГОСТ 5583-78</t>
  </si>
  <si>
    <t>Отопление</t>
  </si>
  <si>
    <t>Сборка и установка подающего узла коллектора системы отопления при горизонтальной разводке трубопроводов на 3 квартиры</t>
  </si>
  <si>
    <t>1 узел</t>
  </si>
  <si>
    <t>Кзтр и Кэм=1,06</t>
  </si>
  <si>
    <t>3.1</t>
  </si>
  <si>
    <t>3.1.1</t>
  </si>
  <si>
    <t>004-0141</t>
  </si>
  <si>
    <t>Затраты труда рабочих (средний разряд работы 4,1). Работы по устройству внутренних и наружных инженерных систем</t>
  </si>
  <si>
    <t>3.2</t>
  </si>
  <si>
    <t>3.2.1</t>
  </si>
  <si>
    <t>343-302-0301</t>
  </si>
  <si>
    <t>Шуруповерты строительно-монтажные</t>
  </si>
  <si>
    <t>3.2.2</t>
  </si>
  <si>
    <t>315-102-0102</t>
  </si>
  <si>
    <t>Компрессоры передвижные с двигателем внутреннего сгорания давлением до 686 кПа (7 атм), производительность 5 м³/мин</t>
  </si>
  <si>
    <t>3.2.3</t>
  </si>
  <si>
    <t>343-302-0101</t>
  </si>
  <si>
    <t>Перфоратор электрический</t>
  </si>
  <si>
    <t>3.3</t>
  </si>
  <si>
    <t>3.3.1</t>
  </si>
  <si>
    <t>261-301-0221</t>
  </si>
  <si>
    <t>Хомуты для крепления труб</t>
  </si>
  <si>
    <t>3.3.2</t>
  </si>
  <si>
    <t>217-105-0103</t>
  </si>
  <si>
    <t>Дюбель полипропиленовый гвоздевой со стальным оцинкованным стержнем</t>
  </si>
  <si>
    <t>кг</t>
  </si>
  <si>
    <t>3.3.3</t>
  </si>
  <si>
    <t>235-202-0119</t>
  </si>
  <si>
    <t>Герметик ГОСТ 25621-2023 силиконовый 310 мл</t>
  </si>
  <si>
    <t>3.3.4</t>
  </si>
  <si>
    <t>217-701-0308</t>
  </si>
  <si>
    <t>Очес льняной</t>
  </si>
  <si>
    <t>Узел распределительный коллекторный для горячего водоснабжения на 3 контура, типа ЭнКо 32.32.40-3-20. /Гидрострелка-коллектор НР 25/125/32/3D Север -ТЗ/</t>
  </si>
  <si>
    <t>комплект</t>
  </si>
  <si>
    <t>Установка насоса циркуляционного с мокрым ротором на резьбовых соединениях, диаметр до 25 мм</t>
  </si>
  <si>
    <t>5.1</t>
  </si>
  <si>
    <t>5.1.1</t>
  </si>
  <si>
    <t>004-0130</t>
  </si>
  <si>
    <t>Затраты труда рабочих (средний разряд работы 3). Работы по устройству внутренних и наружных инженерных систем</t>
  </si>
  <si>
    <t>5.2</t>
  </si>
  <si>
    <t>5.2.1</t>
  </si>
  <si>
    <t>236-202-1014</t>
  </si>
  <si>
    <t>Краска масляная МА-15 ГОСТ 10503-71</t>
  </si>
  <si>
    <t>5.2.2</t>
  </si>
  <si>
    <t>Насос циркуляционный 32/8  180мм   Muslook GPO</t>
  </si>
  <si>
    <t>шт</t>
  </si>
  <si>
    <t>Муфта полипропиленовая PP-R комбинированная с внутренней резьбой размерами 40х1 1/4" /40х1"/</t>
  </si>
  <si>
    <t>Муфта полипропиленовая PP-R комбинированная с внутренней резьбой размерами 40х1 1/4"</t>
  </si>
  <si>
    <t>Установка арматуры запорной на муфтовом соединении на трубопроводе из труб полимерных, диаметр от 32 до 40 мм</t>
  </si>
  <si>
    <t>9.1</t>
  </si>
  <si>
    <t>9.1.1</t>
  </si>
  <si>
    <t>004-0134</t>
  </si>
  <si>
    <t>Затраты труда рабочих (средний разряд работы 3,4). Работы по устройству внутренних и наружных инженерных систем</t>
  </si>
  <si>
    <t>9.2</t>
  </si>
  <si>
    <t>9.2.1</t>
  </si>
  <si>
    <t>331-101-0101</t>
  </si>
  <si>
    <t>Автомобили бортовые грузоподъёмностью до 5 т</t>
  </si>
  <si>
    <t>9.2.2</t>
  </si>
  <si>
    <t>315-202-1302</t>
  </si>
  <si>
    <t>Аппараты для ручной сварки пластиковых труб диаметром до 110 мм</t>
  </si>
  <si>
    <t>9.3</t>
  </si>
  <si>
    <t>9.3.1</t>
  </si>
  <si>
    <t>236-104-0102</t>
  </si>
  <si>
    <t>Уайт-спирит ГОСТ 3134-78</t>
  </si>
  <si>
    <t>т</t>
  </si>
  <si>
    <t>9.3.2</t>
  </si>
  <si>
    <t>218-103-0201</t>
  </si>
  <si>
    <t>Ветошь СТ РК 1160-2002</t>
  </si>
  <si>
    <t>9.3.3</t>
  </si>
  <si>
    <t>235-202-0120</t>
  </si>
  <si>
    <t>Герметик ГОСТ 25621-2023 для резьбовых, ниппельных и фланцевых соединений (ФУМ лента)</t>
  </si>
  <si>
    <t>Клапан (вентиль) запорный латунный муфтовый, для воды и пара, Т до +200, РN 16 ГОСТ 5761-2005 DN 40</t>
  </si>
  <si>
    <t>Установка радиатора биметаллического (алюминиевого)</t>
  </si>
  <si>
    <t>кВт</t>
  </si>
  <si>
    <t>11.1</t>
  </si>
  <si>
    <t>11.1.1</t>
  </si>
  <si>
    <t>11.2</t>
  </si>
  <si>
    <t>11.2.1</t>
  </si>
  <si>
    <t>11.2.2</t>
  </si>
  <si>
    <t>314-102-0101</t>
  </si>
  <si>
    <t>Краны на автомобильном ходу максимальной грузоподъёмностью 10 т</t>
  </si>
  <si>
    <t>11.2.3</t>
  </si>
  <si>
    <t>11.2.4</t>
  </si>
  <si>
    <t>Радиатор отопления биметаллический ГОСТ 31311-2005 с межосевым расстоянием 500 мм, теплоотдачей от 161 Вт до 203 Вт</t>
  </si>
  <si>
    <t>секция</t>
  </si>
  <si>
    <t>Кронштейн штыревой для крепления радиаторов</t>
  </si>
  <si>
    <t>Установка крана воздушного</t>
  </si>
  <si>
    <t>14.1</t>
  </si>
  <si>
    <t>14.1.1</t>
  </si>
  <si>
    <t>004-0144</t>
  </si>
  <si>
    <t>Затраты труда рабочих (средний разряд работы 4,4). Работы по устройству внутренних и наружных инженерных систем</t>
  </si>
  <si>
    <t>14.2</t>
  </si>
  <si>
    <t>14.2.1</t>
  </si>
  <si>
    <t>236-104-0101</t>
  </si>
  <si>
    <t>Олифа "Оксоль" ГОСТ 32389-2013</t>
  </si>
  <si>
    <t>14.2.2</t>
  </si>
  <si>
    <t>14.2.3</t>
  </si>
  <si>
    <t>Краны для спуска воздуха СТД 7073В латунные ГОСТ 21345-2005</t>
  </si>
  <si>
    <t>Установка арматуры запорной на муфтовом соединении на трубопроводе из труб полимерных, диаметр от 16 до 25 мм</t>
  </si>
  <si>
    <t>16.1</t>
  </si>
  <si>
    <t>16.1.1</t>
  </si>
  <si>
    <t>16.2</t>
  </si>
  <si>
    <t>16.2.1</t>
  </si>
  <si>
    <t>16.2.2</t>
  </si>
  <si>
    <t>16.3</t>
  </si>
  <si>
    <t>16.3.1</t>
  </si>
  <si>
    <t>16.3.2</t>
  </si>
  <si>
    <t>16.3.3</t>
  </si>
  <si>
    <t>Клапан (вентиль) запорный латунный с резьбовой муфтой, радиаторный, угловой, Т до +120°С, РN 10 ГОСТ 21345-2005 DN 20</t>
  </si>
  <si>
    <t>Переход полипропиленовый PP-R приварной размерами 40х25 мм</t>
  </si>
  <si>
    <t>Хомутики для крепления труб</t>
  </si>
  <si>
    <t>100 шт.</t>
  </si>
  <si>
    <t>Прокладка трубопровода водоснабжения из трубы полимерной на сварных соединениях в раструб, диаметр 40 мм</t>
  </si>
  <si>
    <t>20.1</t>
  </si>
  <si>
    <t>20.1.1</t>
  </si>
  <si>
    <t>004-0140</t>
  </si>
  <si>
    <t>Затраты труда рабочих (средний разряд работы 4). Работы по устройству внутренних и наружных инженерных систем</t>
  </si>
  <si>
    <t>20.2</t>
  </si>
  <si>
    <t>20.2.1</t>
  </si>
  <si>
    <t>20.2.2</t>
  </si>
  <si>
    <t>20.2.3</t>
  </si>
  <si>
    <t>20.2.4</t>
  </si>
  <si>
    <t>20.3</t>
  </si>
  <si>
    <t>20.3.1</t>
  </si>
  <si>
    <t>241-221-0105</t>
  </si>
  <si>
    <t>Опора полипропиленовая PP-R одинарная (клипса) диаметром 40 мм</t>
  </si>
  <si>
    <t>20.3.2</t>
  </si>
  <si>
    <t>217-105-0102</t>
  </si>
  <si>
    <t>Дюбель полипропиленовый универсальный с шурупами</t>
  </si>
  <si>
    <t>Труба напорная из полипропилена PP-R армированная SDR 5 PN 25 ГОСТ 32415-2013 размерами 40x8,1 мм</t>
  </si>
  <si>
    <t>м</t>
  </si>
  <si>
    <t>Прокладка трубопровода водоснабжения из трубы полимерной на сварных соединениях в раструб, диаметр 25 мм</t>
  </si>
  <si>
    <t>22.1</t>
  </si>
  <si>
    <t>22.1.1</t>
  </si>
  <si>
    <t>22.2</t>
  </si>
  <si>
    <t>22.2.1</t>
  </si>
  <si>
    <t>22.2.2</t>
  </si>
  <si>
    <t>22.2.3</t>
  </si>
  <si>
    <t>22.2.4</t>
  </si>
  <si>
    <t>22.3</t>
  </si>
  <si>
    <t>22.3.1</t>
  </si>
  <si>
    <t>241-221-0103</t>
  </si>
  <si>
    <t>Опора полипропиленовая PP-R одинарная (клипса) диаметром 25 мм</t>
  </si>
  <si>
    <t>22.3.2</t>
  </si>
  <si>
    <t>Труба напорная из полипропилена PP-R армированная SDR 5 PN 25 ГОСТ 32415-2013 размерами 25x5,1 мм</t>
  </si>
  <si>
    <t>Муфта полипропиленовая PP-R соединительная диаметром 40 мм, приварная</t>
  </si>
  <si>
    <t>Отвод полипропиленовый PP-R 90° приварной диаметром 40 мм</t>
  </si>
  <si>
    <t>Гидравлическое испытание трубопровода системы отопления, водопровода или горячего водоснабжения, диаметр до 50 мм</t>
  </si>
  <si>
    <t>26.1</t>
  </si>
  <si>
    <t>26.1.1</t>
  </si>
  <si>
    <t>004-0153</t>
  </si>
  <si>
    <t>Затраты труда рабочих (средний разряд работы 5,3). Работы по устройству внутренних и наружных инженерных систем</t>
  </si>
  <si>
    <t>26.2</t>
  </si>
  <si>
    <t>26.2.1</t>
  </si>
  <si>
    <t>324-105-0401</t>
  </si>
  <si>
    <t>Установка для гидравлических испытаний трубопроводов, давление нагнетания от 0,1 МПа (1 кгс/см2) до 10 МПа (100 кгс/см2)</t>
  </si>
  <si>
    <t>26.3</t>
  </si>
  <si>
    <t>26.3.1</t>
  </si>
  <si>
    <t>26.3.2</t>
  </si>
  <si>
    <t>217-603-0103</t>
  </si>
  <si>
    <t>Вода питьевая ГОСТ 2874-82</t>
  </si>
  <si>
    <t>26.3.3</t>
  </si>
  <si>
    <t>26.3.4</t>
  </si>
  <si>
    <t>Врезка в действующую внутреннюю сеть трубопровода отопления или водоснабжения, диаметр 50 мм</t>
  </si>
  <si>
    <t>врезка</t>
  </si>
  <si>
    <t>27.1</t>
  </si>
  <si>
    <t>27.1.1</t>
  </si>
  <si>
    <t>27.2</t>
  </si>
  <si>
    <t>27.2.1</t>
  </si>
  <si>
    <t>314-101-0103</t>
  </si>
  <si>
    <t>Краны башенные максимальной грузоподъёмностью 8 т, высота подъема до 41,5 м, максимальный вылет стрелы до 55 м</t>
  </si>
  <si>
    <t>27.2.2</t>
  </si>
  <si>
    <t>315-103-0501</t>
  </si>
  <si>
    <t>Установки постоянного тока для ручной дуговой сварки</t>
  </si>
  <si>
    <t>27.2.3</t>
  </si>
  <si>
    <t>27.2.4</t>
  </si>
  <si>
    <t>27.3</t>
  </si>
  <si>
    <t>27.3.1</t>
  </si>
  <si>
    <t>27.3.2</t>
  </si>
  <si>
    <t>27.3.3</t>
  </si>
  <si>
    <t>241-108-0119</t>
  </si>
  <si>
    <t>Труба стальная бесшовная горячедеформированная из стали марки 15, 20 диаметром от 20 до 108 мм ГОСТ 8731-74 размерами 57х3,5 мм</t>
  </si>
  <si>
    <t>27.3.4</t>
  </si>
  <si>
    <t>241-116-0207</t>
  </si>
  <si>
    <t>Фланец плоский приварной PN 10 ГОСТ 33259-2015 диаметром 50 мм</t>
  </si>
  <si>
    <t>27.3.5</t>
  </si>
  <si>
    <t>217-302-0105</t>
  </si>
  <si>
    <t>Электрод типа Э42А, Э46А, Э50А ГОСТ 9467-75, марки УОНИ-13/45 диаметром 4 мм</t>
  </si>
  <si>
    <t>27.3.6</t>
  </si>
  <si>
    <t>241-703-0401</t>
  </si>
  <si>
    <t>Прокладка паронитовая ГОСТ 481-80 ПОН 0,4-1,5</t>
  </si>
  <si>
    <t>27.3.7</t>
  </si>
  <si>
    <t>217-101-0105</t>
  </si>
  <si>
    <t>Болт с гайкой и шайбой ГОСТ ISO 8992-2015 для санитарно-технических работ</t>
  </si>
  <si>
    <t>Прочее</t>
  </si>
  <si>
    <t>Помещения. Очистка от строительного мусора</t>
  </si>
  <si>
    <t>28.1</t>
  </si>
  <si>
    <t>28.1.1</t>
  </si>
  <si>
    <t>009-0120</t>
  </si>
  <si>
    <t>Затраты труда рабочих (средний разряд работы 2). Работы по ремонту зданий и сооружений</t>
  </si>
  <si>
    <t>Мусор строительный (ручная). Погрузка</t>
  </si>
  <si>
    <t>Перевозка строительных грузов самосвалами вне населенных пунктов. Грузоподъемность свыше 5 до 10 т. Расстояние перевозки 14 км</t>
  </si>
  <si>
    <t>т·км</t>
  </si>
  <si>
    <t>Ведомость материальных ресурсов и оборудования</t>
  </si>
  <si>
    <t>Наименование ресурса</t>
  </si>
  <si>
    <t>I. Материалы</t>
  </si>
  <si>
    <t>Прайс</t>
  </si>
  <si>
    <t>Итого материальные ресурсы</t>
  </si>
  <si>
    <t>Всего по ведомости:</t>
  </si>
  <si>
    <t>Затраты на организацию и управление строительно-монтажными работами по стройке в целом (общеплощадочные затраты) - 6,3%</t>
  </si>
  <si>
    <t>Сметная прибыль 5%</t>
  </si>
  <si>
    <t>Непредвиденные работы и затраты - 5%</t>
  </si>
  <si>
    <t>Итого:</t>
  </si>
  <si>
    <t>Итого строительные материалы и конструкции</t>
  </si>
  <si>
    <r>
      <t>235-202-0120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</si>
  <si>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241-703-0401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</si>
  <si>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217-105-0103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</si>
  <si>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235-202-0119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</si>
  <si>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241-221-0103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</si>
  <si>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217-302-0105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</si>
  <si>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217-605-0108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</si>
  <si>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236-104-0102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</si>
  <si>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261-301-0405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</si>
  <si>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236-104-0101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</si>
  <si>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217-701-0308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</si>
  <si>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217-101-0105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</si>
  <si>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217-105-0102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</si>
  <si>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241-211-1409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</si>
  <si>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241-221-0105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</si>
  <si>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236-202-1014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</si>
  <si>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261-301-0221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</si>
  <si>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241-108-0119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</si>
  <si>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241-211-1104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</si>
  <si>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241-116-0207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</si>
  <si>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241-210-1005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</si>
  <si>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218-103-0201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</si>
  <si>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241-208-2504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</si>
  <si>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241-205-2102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</si>
  <si>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245-106-0101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</si>
  <si>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274-505-0104-0012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</si>
  <si>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242-303-0205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</si>
  <si>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217-605-0101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</si>
  <si>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261-301-0220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</si>
  <si>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242-303-0403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</si>
  <si>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241-205-2104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ПрСЦ 07.2026 № 1-3 </t>
    </r>
    <r>
      <rPr>
        <sz val="10"/>
        <rFont val="Times New Roman"/>
        <family val="1"/>
        <charset val="204"/>
      </rPr>
      <t/>
    </r>
  </si>
  <si>
    <r>
      <t>245-103-0110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</si>
  <si>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r>
      <t>217-603-0103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 xml:space="preserve">ССЦ РК 8.04-08-2025 </t>
    </r>
    <r>
      <rPr>
        <sz val="10"/>
        <rFont val="Times New Roman"/>
        <family val="1"/>
        <charset val="204"/>
      </rPr>
      <t/>
    </r>
  </si>
  <si>
    <t>Строительные материалы и конструкции</t>
  </si>
  <si>
    <t>общая</t>
  </si>
  <si>
    <t>на ед. изм.</t>
  </si>
  <si>
    <t>Класс груза</t>
  </si>
  <si>
    <t>Масса, 
т</t>
  </si>
  <si>
    <t>Стоимость, 
тенге</t>
  </si>
  <si>
    <t>Количество единиц по проекту</t>
  </si>
  <si>
    <t>Наименование ресурсов и затрат</t>
  </si>
  <si>
    <t>Шифр норм и коды ресурсов</t>
  </si>
  <si>
    <t>№ п/п</t>
  </si>
  <si>
    <t>Составлен (а) в ценах июня 2026 г.</t>
  </si>
  <si>
    <t>ДВ</t>
  </si>
  <si>
    <t>Основание:</t>
  </si>
  <si>
    <t>на</t>
  </si>
  <si>
    <t>Сводка по массе материалов и оборудования 02-01-01-01</t>
  </si>
  <si>
    <t>02-01</t>
  </si>
  <si>
    <t>Объект номер -</t>
  </si>
  <si>
    <t xml:space="preserve">Наименование объекта </t>
  </si>
  <si>
    <t xml:space="preserve">Наименование стройки </t>
  </si>
  <si>
    <t>Форма № ММ</t>
  </si>
  <si>
    <t>Перевозка строительных грузов бортовыми автомобилями вне населенных пунктов. Грузоподъемность свыше 5 до 10 т. Расстояние перевозки свыше 100 до 200 км</t>
  </si>
  <si>
    <r>
      <rPr>
        <b/>
        <sz val="10"/>
        <rFont val="Times New Roman"/>
        <family val="1"/>
        <charset val="204"/>
      </rPr>
      <t>411-102-0220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СЦПГ РК 8.04-12-2026</t>
    </r>
    <r>
      <rPr>
        <sz val="10"/>
        <rFont val="Times New Roman"/>
        <family val="1"/>
        <charset val="204"/>
      </rPr>
      <t/>
    </r>
  </si>
  <si>
    <t>Доставка материала</t>
  </si>
  <si>
    <r>
      <rPr>
        <b/>
        <sz val="10"/>
        <rFont val="Times New Roman"/>
        <family val="1"/>
        <charset val="204"/>
      </rPr>
      <t>412-101-0214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СЦПГ РК 8.04-12-2026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</si>
  <si>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414-104-0601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СЦПГ РК 8.04-12-2026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</si>
  <si>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1219-0101-0901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</si>
  <si>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1116-0601-0102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</si>
  <si>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1116-0701-0101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</si>
  <si>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241-208-2504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</si>
  <si>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241-211-1104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</si>
  <si>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241-205-2102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</si>
  <si>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1116-0302-0102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</si>
  <si>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241-205-2104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</si>
  <si>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1116-0302-0104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</si>
  <si>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261-301-0220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</si>
  <si>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241-210-1005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</si>
  <si>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t>Клапан (вентиль) запорный латунный с резьбовой муфтой, радиаторный, угловой, Т до +120°С, РN 10 ГОСТ 21345-2005 DN 15 с наружной резьбой 3/4" /25х3,4"/</t>
  </si>
  <si>
    <r>
      <rPr>
        <b/>
        <sz val="10"/>
        <rFont val="Times New Roman"/>
        <family val="1"/>
        <charset val="204"/>
      </rPr>
      <t>242-303-0401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прим.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</si>
  <si>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1116-0403-0101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</si>
  <si>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Краны для спуска воздуха СТД 7073В латунные ГОСТ 21345-2005 /Маевского/</t>
  </si>
  <si>
    <r>
      <rPr>
        <b/>
        <sz val="10"/>
        <rFont val="Times New Roman"/>
        <family val="1"/>
        <charset val="204"/>
      </rPr>
      <t>261-301-0405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прим.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</si>
  <si>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1118-0701-0105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</si>
  <si>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245-106-0101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</si>
  <si>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245-103-0110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</si>
  <si>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1118-0301-0103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</si>
  <si>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t>Кран шаровый ППР белый DN 40 TIM</t>
  </si>
  <si>
    <r>
      <rPr>
        <b/>
        <sz val="10"/>
        <rFont val="Times New Roman"/>
        <family val="1"/>
        <charset val="204"/>
      </rPr>
      <t>Прайс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</si>
  <si>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1116-0403-0102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</si>
  <si>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241-211-1409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</si>
  <si>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241-211-1409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прим.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</si>
  <si>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1118-0501-0301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Изм. и доп. вып. 44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</si>
  <si>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274-505-0104-0012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808080"/>
        <rFont val="Times New Roman"/>
        <family val="1"/>
        <charset val="204"/>
      </rPr>
      <t>прим.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</si>
  <si>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1118-0701-0201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</si>
  <si>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1215-0102-0303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</si>
  <si>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1215-0102-0801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8.05-01-2022</t>
    </r>
    <r>
      <rPr>
        <sz val="10"/>
        <rFont val="Times New Roman"/>
        <family val="1"/>
        <charset val="204"/>
      </rPr>
      <t/>
    </r>
  </si>
  <si>
    <r>
      <t>241-703-0401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</si>
  <si>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217-105-0103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</si>
  <si>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235-202-0119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</si>
  <si>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241-221-0103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</si>
  <si>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217-302-0105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</si>
  <si>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217-701-0308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</si>
  <si>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261-301-0220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</si>
  <si>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236-104-0102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</si>
  <si>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236-104-0101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</si>
  <si>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217-603-0103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</si>
  <si>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236-202-1014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</si>
  <si>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217-101-0105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</si>
  <si>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261-301-0221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</si>
  <si>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217-105-0102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</si>
  <si>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217-605-0101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</si>
  <si>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241-108-0119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</si>
  <si>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217-605-0108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</si>
  <si>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241-221-0105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</si>
  <si>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241-211-1104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</si>
  <si>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235-202-0120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</si>
  <si>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241-116-0207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</si>
  <si>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218-103-0201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</si>
  <si>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241-210-1005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</si>
  <si>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241-208-2504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</si>
  <si>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241-211-1409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</si>
  <si>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261-301-0405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</si>
  <si>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241-205-2102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</si>
  <si>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245-106-0101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</si>
  <si>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241-205-2104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</si>
  <si>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274-505-0104-0012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</si>
  <si>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242-303-0401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ПрСЦ 07.2026 № 1-3</t>
    </r>
    <r>
      <rPr>
        <sz val="10"/>
        <rFont val="Times New Roman"/>
        <family val="1"/>
        <charset val="204"/>
      </rPr>
      <t/>
    </r>
  </si>
  <si>
    <r>
      <t>245-103-0110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</si>
  <si>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t>Локальная смета № 02-01-01-02</t>
  </si>
  <si>
    <t>к локальной смете № 02-01-01-02</t>
  </si>
  <si>
    <t xml:space="preserve">Форма 1 </t>
  </si>
  <si>
    <t>Утверждена</t>
  </si>
  <si>
    <t>общая сметная стоимость по Сводному сметному расчету</t>
  </si>
  <si>
    <t>в сумме</t>
  </si>
  <si>
    <t>тыс. тенге</t>
  </si>
  <si>
    <t>в том числе:</t>
  </si>
  <si>
    <t xml:space="preserve"> 1855,415</t>
  </si>
  <si>
    <t>налог на добавленную стоимость</t>
  </si>
  <si>
    <t>(ссылка на документ об утверждении)</t>
  </si>
  <si>
    <t>Сводный сметный расчет стоимости строительства</t>
  </si>
  <si>
    <t>(наименование стройки)</t>
  </si>
  <si>
    <t>Составлен в ценах 2026 г.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</si>
  <si>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</si>
  <si>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</si>
  <si>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тенге</t>
  </si>
  <si>
    <t>Общая сметная стоимость, 
тыс. тенге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</si>
  <si>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</si>
  <si>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</si>
  <si>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</si>
  <si>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</si>
  <si>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2. Основные объекты строительства</t>
  </si>
  <si>
    <t>Итого по главе 2: Основные объекты строительства</t>
  </si>
  <si>
    <t>ИТОГО ПО ГЛАВАМ 1-7</t>
  </si>
  <si>
    <t>Глава 8</t>
  </si>
  <si>
    <t>НДЦС РК 8.01-08-2022, прил. А, п. 8.1</t>
  </si>
  <si>
    <t>Итого по главе 8</t>
  </si>
  <si>
    <t>ИТОГО ПО ГЛАВАМ 1-8</t>
  </si>
  <si>
    <t>НДЦС РК 8.01-08-2022 п.8.2.65.2</t>
  </si>
  <si>
    <t>НДЦС РК 8.01-08-2022, п.8.2.66.4 а)</t>
  </si>
  <si>
    <t>Итого по части II в сметных ценах:</t>
  </si>
  <si>
    <r>
      <rPr>
        <b/>
        <u/>
        <sz val="9"/>
        <color rgb="FF808080"/>
        <rFont val="Arial"/>
        <family val="2"/>
        <charset val="204"/>
      </rPr>
      <t>Пересчет итогов по кварталам с учетом коэффициента (индекса)</t>
    </r>
    <r>
      <rPr>
        <sz val="9"/>
        <color rgb="FF808080"/>
        <rFont val="Arial"/>
        <family val="2"/>
        <charset val="204"/>
      </rPr>
      <t/>
    </r>
  </si>
  <si>
    <t>НДЦС РК 8.04-07-2026, табл. 2, разд. 2</t>
  </si>
  <si>
    <t>на III квартал 2026 г., доля - 100 %, к - 1,0213</t>
  </si>
  <si>
    <t>Итого по части II в прогнозных ценах:</t>
  </si>
  <si>
    <t>Итого налог на добавленную стоимость</t>
  </si>
  <si>
    <t>ИТОГО ПО СВОДНОМУ СМЕТНОМУ РАСЧЕТУ СТОИМОСТИ СТРОИТЕЛЬСТВА</t>
  </si>
  <si>
    <t>Руководитель проектной организации</t>
  </si>
  <si>
    <t>(должность, подпись, расшифровка подписи)</t>
  </si>
  <si>
    <t>Главный инженер проекта</t>
  </si>
  <si>
    <t>Начальник сметного отдела</t>
  </si>
  <si>
    <t>Заказчик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</si>
</sst>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#\ ##0.###"/>
    <numFmt numFmtId="165" formatCode="##0.###"/>
    <numFmt numFmtId="166" formatCode="##0"/>
    <numFmt numFmtId="167" formatCode="#\ ###\ ##0"/>
    <numFmt numFmtId="168" formatCode="#\ ##0"/>
    <numFmt numFmtId="169" formatCode="##0.######"/>
    <numFmt numFmtId="170" formatCode="##0.#####"/>
    <numFmt numFmtId="171" formatCode="##0.####"/>
    <numFmt numFmtId="172" formatCode="##0.##"/>
    <numFmt numFmtId="173" formatCode="#\ ##0.##"/>
    <numFmt numFmtId="174" formatCode="##0.#######"/>
    <numFmt numFmtId="175" formatCode="##0.#"/>
    <numFmt numFmtId="176" formatCode="0.0000"/>
    <numFmt numFmtId="177" formatCode="#\ ##0.#"/>
    <numFmt numFmtId="178" formatCode="#,##0.000"/>
  </numFmts>
  <fonts count="41" x14ac:knownFonts="1">
    <font>
      <sz val="10"/>
      <color rgb="FF000000"/>
      <name val="Arial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 Cyr"/>
      <charset val="204"/>
    </font>
    <font>
      <b/>
      <sz val="10"/>
      <color rgb="FF000000"/>
      <name val="Times New Roman"/>
      <family val="1"/>
      <charset val="204"/>
    </font>
    <font>
      <b/>
      <sz val="10"/>
      <color rgb="FF000000"/>
      <name val="Arial Cyr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rgb="FF000000"/>
      <name val="Arial"/>
      <family val="2"/>
      <charset val="204"/>
    </font>
    <font>
      <b/>
      <sz val="9"/>
      <color rgb="FF808080"/>
      <name val="Arial"/>
      <family val="2"/>
      <charset val="204"/>
    </font>
    <font>
      <i/>
      <sz val="10"/>
      <color rgb="FFC3C3C3"/>
      <name val="Times New Roman"/>
      <family val="1"/>
      <charset val="204"/>
    </font>
    <font>
      <i/>
      <sz val="10"/>
      <color rgb="FFAFAFAF"/>
      <name val="Times New Roman"/>
      <family val="1"/>
      <charset val="204"/>
    </font>
    <font>
      <i/>
      <sz val="10"/>
      <color rgb="FF444444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sz val="10"/>
      <color rgb="FF262626"/>
      <name val="Times New Roman"/>
      <family val="1"/>
      <charset val="204"/>
    </font>
    <font>
      <i/>
      <sz val="10"/>
      <color rgb="FF808080"/>
      <name val="Times New Roman"/>
      <family val="1"/>
      <charset val="204"/>
    </font>
    <font>
      <b/>
      <sz val="10"/>
      <color rgb="FFFFFFFF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sz val="8"/>
      <color rgb="FF939393"/>
      <name val="Times New Roman"/>
      <family val="1"/>
      <charset val="204"/>
    </font>
    <font>
      <sz val="8"/>
      <color rgb="FF595959"/>
      <name val="Times New Roman"/>
      <family val="1"/>
      <charset val="204"/>
    </font>
    <font>
      <sz val="10"/>
      <color rgb="FF595959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sz val="8"/>
      <color rgb="FF808080"/>
      <name val="Times New Roman Cyr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2"/>
      <color rgb="FFFBFBFB"/>
      <name val="Times New Roman Cyr"/>
      <charset val="204"/>
    </font>
    <font>
      <sz val="9"/>
      <color rgb="FF000000"/>
      <name val="Times New Roman Cyr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12"/>
      <color rgb="FF000000"/>
      <name val="Times New Roman Cyr"/>
      <charset val="204"/>
    </font>
    <font>
      <sz val="10"/>
      <color rgb="FF262626"/>
      <name val="Times New Roman Cyr"/>
      <charset val="204"/>
    </font>
    <font>
      <b/>
      <u/>
      <sz val="9"/>
      <color rgb="FF808080"/>
      <name val="Arial"/>
      <family val="2"/>
      <charset val="204"/>
    </font>
    <font>
      <sz val="9"/>
      <color rgb="FF808080"/>
      <name val="Arial"/>
      <family val="2"/>
      <charset val="204"/>
    </font>
    <font>
      <b/>
      <sz val="10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CCFFFF"/>
        <bgColor rgb="FFCCFFFF"/>
      </patternFill>
    </fill>
  </fills>
  <borders count="3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/>
      <bottom style="thin">
        <color rgb="FF969696"/>
      </bottom>
      <diagonal/>
    </border>
  </borders>
  <cellStyleXfs count="3">
    <xf numFmtId="0" fontId="0" fillId="0" borderId="0"/>
    <xf numFmtId="0" fontId="3" fillId="2" borderId="0"/>
    <xf numFmtId="0" fontId="3" fillId="2" borderId="0"/>
  </cellStyleXfs>
  <cellXfs count="261">
    <xf numFmtId="0" fontId="0" fillId="0" borderId="0" xfId="0"/>
    <xf numFmtId="0" fontId="3" fillId="2" borderId="0" xfId="1"/>
    <xf numFmtId="0" fontId="0" fillId="2" borderId="0" xfId="1" applyFont="1" applyBorder="1" applyProtection="1">
      <protection locked="0" hidden="1"/>
    </xf>
    <xf numFmtId="0" fontId="4" fillId="2" borderId="0" xfId="1" applyFont="1" applyBorder="1" applyProtection="1">
      <protection locked="0" hidden="1"/>
    </xf>
    <xf numFmtId="0" fontId="5" fillId="6" borderId="18" xfId="1" applyFont="1" applyFill="1" applyBorder="1" applyAlignment="1" applyProtection="1">
      <alignment vertical="top" wrapText="1"/>
      <protection locked="0" hidden="1"/>
    </xf>
    <xf numFmtId="172" fontId="5" fillId="6" borderId="18" xfId="1" applyNumberFormat="1" applyFont="1" applyFill="1" applyBorder="1" applyAlignment="1" applyProtection="1">
      <alignment horizontal="right" vertical="top" shrinkToFit="1"/>
      <protection locked="0" hidden="1"/>
    </xf>
    <xf numFmtId="167" fontId="5" fillId="6" borderId="18" xfId="1" applyNumberFormat="1" applyFont="1" applyFill="1" applyBorder="1" applyAlignment="1" applyProtection="1">
      <alignment horizontal="right" vertical="top" shrinkToFit="1"/>
      <protection locked="0" hidden="1"/>
    </xf>
    <xf numFmtId="0" fontId="5" fillId="6" borderId="18" xfId="1" applyFont="1" applyFill="1" applyBorder="1" applyAlignment="1" applyProtection="1">
      <alignment horizontal="center" vertical="top" wrapText="1"/>
      <protection locked="0" hidden="1"/>
    </xf>
    <xf numFmtId="0" fontId="5" fillId="6" borderId="18" xfId="1" applyFont="1" applyFill="1" applyBorder="1" applyAlignment="1" applyProtection="1">
      <alignment horizontal="left" vertical="top" wrapText="1"/>
      <protection locked="0" hidden="1"/>
    </xf>
    <xf numFmtId="0" fontId="6" fillId="6" borderId="19" xfId="1" applyFont="1" applyFill="1" applyBorder="1" applyAlignment="1" applyProtection="1">
      <alignment vertical="top"/>
      <protection locked="0" hidden="1"/>
    </xf>
    <xf numFmtId="2" fontId="0" fillId="2" borderId="20" xfId="1" applyNumberFormat="1" applyFont="1" applyBorder="1" applyAlignment="1" applyProtection="1">
      <alignment vertical="top"/>
      <protection locked="0" hidden="1"/>
    </xf>
    <xf numFmtId="176" fontId="0" fillId="2" borderId="20" xfId="1" applyNumberFormat="1" applyFont="1" applyBorder="1" applyAlignment="1" applyProtection="1">
      <alignment vertical="top"/>
      <protection locked="0" hidden="1"/>
    </xf>
    <xf numFmtId="0" fontId="0" fillId="2" borderId="20" xfId="1" applyFont="1" applyBorder="1" applyAlignment="1" applyProtection="1">
      <alignment vertical="top" wrapText="1"/>
      <protection locked="0" hidden="1"/>
    </xf>
    <xf numFmtId="0" fontId="0" fillId="2" borderId="20" xfId="1" applyFont="1" applyBorder="1" applyAlignment="1" applyProtection="1">
      <alignment vertical="top"/>
      <protection locked="0" hidden="1"/>
    </xf>
    <xf numFmtId="0" fontId="7" fillId="2" borderId="20" xfId="1" applyFont="1" applyBorder="1" applyAlignment="1" applyProtection="1">
      <alignment horizontal="center" vertical="top" wrapText="1"/>
      <protection locked="0" hidden="1"/>
    </xf>
    <xf numFmtId="0" fontId="0" fillId="2" borderId="21" xfId="1" applyFont="1" applyBorder="1" applyAlignment="1" applyProtection="1">
      <alignment vertical="top"/>
      <protection locked="0" hidden="1"/>
    </xf>
    <xf numFmtId="0" fontId="7" fillId="2" borderId="3" xfId="1" applyFont="1" applyBorder="1" applyAlignment="1" applyProtection="1">
      <alignment horizontal="center" vertical="top"/>
      <protection locked="0" hidden="1"/>
    </xf>
    <xf numFmtId="0" fontId="7" fillId="2" borderId="3" xfId="1" applyFont="1" applyBorder="1" applyAlignment="1" applyProtection="1">
      <alignment horizontal="right" vertical="top" shrinkToFit="1"/>
      <protection locked="0" hidden="1"/>
    </xf>
    <xf numFmtId="173" fontId="7" fillId="2" borderId="3" xfId="1" applyNumberFormat="1" applyFont="1" applyBorder="1" applyAlignment="1" applyProtection="1">
      <alignment horizontal="right" vertical="top" shrinkToFit="1"/>
      <protection locked="0" hidden="1"/>
    </xf>
    <xf numFmtId="166" fontId="7" fillId="2" borderId="3" xfId="1" applyNumberFormat="1" applyFont="1" applyBorder="1" applyAlignment="1" applyProtection="1">
      <alignment horizontal="center" vertical="top" shrinkToFit="1"/>
      <protection locked="0" hidden="1"/>
    </xf>
    <xf numFmtId="0" fontId="7" fillId="2" borderId="3" xfId="1" applyFont="1" applyBorder="1" applyAlignment="1" applyProtection="1">
      <alignment horizontal="center" vertical="top" wrapText="1"/>
      <protection locked="0" hidden="1"/>
    </xf>
    <xf numFmtId="0" fontId="7" fillId="2" borderId="3" xfId="1" applyFont="1" applyBorder="1" applyAlignment="1" applyProtection="1">
      <alignment horizontal="left" vertical="top" wrapText="1"/>
      <protection locked="0" hidden="1"/>
    </xf>
    <xf numFmtId="166" fontId="7" fillId="2" borderId="2" xfId="1" applyNumberFormat="1" applyFont="1" applyBorder="1" applyAlignment="1" applyProtection="1">
      <alignment horizontal="center" vertical="top"/>
      <protection locked="0" hidden="1"/>
    </xf>
    <xf numFmtId="166" fontId="7" fillId="2" borderId="3" xfId="1" applyNumberFormat="1" applyFont="1" applyBorder="1" applyAlignment="1" applyProtection="1">
      <alignment horizontal="right" vertical="top" shrinkToFit="1"/>
      <protection locked="0" hidden="1"/>
    </xf>
    <xf numFmtId="169" fontId="7" fillId="2" borderId="3" xfId="1" applyNumberFormat="1" applyFont="1" applyBorder="1" applyAlignment="1" applyProtection="1">
      <alignment horizontal="right" vertical="top" shrinkToFit="1"/>
      <protection locked="0" hidden="1"/>
    </xf>
    <xf numFmtId="168" fontId="7" fillId="2" borderId="3" xfId="1" applyNumberFormat="1" applyFont="1" applyBorder="1" applyAlignment="1" applyProtection="1">
      <alignment horizontal="right" vertical="top" shrinkToFit="1"/>
      <protection locked="0" hidden="1"/>
    </xf>
    <xf numFmtId="170" fontId="7" fillId="2" borderId="3" xfId="1" applyNumberFormat="1" applyFont="1" applyBorder="1" applyAlignment="1" applyProtection="1">
      <alignment horizontal="center" vertical="top" shrinkToFit="1"/>
      <protection locked="0" hidden="1"/>
    </xf>
    <xf numFmtId="165" fontId="7" fillId="2" borderId="3" xfId="1" applyNumberFormat="1" applyFont="1" applyBorder="1" applyAlignment="1" applyProtection="1">
      <alignment horizontal="right" vertical="top" shrinkToFit="1"/>
      <protection locked="0" hidden="1"/>
    </xf>
    <xf numFmtId="172" fontId="7" fillId="2" borderId="3" xfId="1" applyNumberFormat="1" applyFont="1" applyBorder="1" applyAlignment="1" applyProtection="1">
      <alignment horizontal="right" vertical="top" shrinkToFit="1"/>
      <protection locked="0" hidden="1"/>
    </xf>
    <xf numFmtId="165" fontId="7" fillId="2" borderId="3" xfId="1" applyNumberFormat="1" applyFont="1" applyBorder="1" applyAlignment="1" applyProtection="1">
      <alignment horizontal="center" vertical="top" shrinkToFit="1"/>
      <protection locked="0" hidden="1"/>
    </xf>
    <xf numFmtId="175" fontId="7" fillId="2" borderId="3" xfId="1" applyNumberFormat="1" applyFont="1" applyBorder="1" applyAlignment="1" applyProtection="1">
      <alignment horizontal="right" vertical="top" shrinkToFit="1"/>
      <protection locked="0" hidden="1"/>
    </xf>
    <xf numFmtId="171" fontId="7" fillId="2" borderId="3" xfId="1" applyNumberFormat="1" applyFont="1" applyBorder="1" applyAlignment="1" applyProtection="1">
      <alignment horizontal="center" vertical="top" shrinkToFit="1"/>
      <protection locked="0" hidden="1"/>
    </xf>
    <xf numFmtId="172" fontId="7" fillId="2" borderId="3" xfId="1" applyNumberFormat="1" applyFont="1" applyBorder="1" applyAlignment="1" applyProtection="1">
      <alignment horizontal="center" vertical="top" shrinkToFit="1"/>
      <protection locked="0" hidden="1"/>
    </xf>
    <xf numFmtId="175" fontId="7" fillId="2" borderId="3" xfId="1" applyNumberFormat="1" applyFont="1" applyBorder="1" applyAlignment="1" applyProtection="1">
      <alignment horizontal="center" vertical="top" shrinkToFit="1"/>
      <protection locked="0" hidden="1"/>
    </xf>
    <xf numFmtId="169" fontId="7" fillId="2" borderId="3" xfId="1" applyNumberFormat="1" applyFont="1" applyBorder="1" applyAlignment="1" applyProtection="1">
      <alignment horizontal="center" vertical="top" shrinkToFit="1"/>
      <protection locked="0" hidden="1"/>
    </xf>
    <xf numFmtId="170" fontId="7" fillId="2" borderId="3" xfId="1" applyNumberFormat="1" applyFont="1" applyBorder="1" applyAlignment="1" applyProtection="1">
      <alignment horizontal="right" vertical="top" shrinkToFit="1"/>
      <protection locked="0" hidden="1"/>
    </xf>
    <xf numFmtId="177" fontId="7" fillId="2" borderId="3" xfId="1" applyNumberFormat="1" applyFont="1" applyBorder="1" applyAlignment="1" applyProtection="1">
      <alignment horizontal="right" vertical="top" shrinkToFit="1"/>
      <protection locked="0" hidden="1"/>
    </xf>
    <xf numFmtId="171" fontId="7" fillId="2" borderId="3" xfId="1" applyNumberFormat="1" applyFont="1" applyBorder="1" applyAlignment="1" applyProtection="1">
      <alignment horizontal="right" vertical="top" shrinkToFit="1"/>
      <protection locked="0" hidden="1"/>
    </xf>
    <xf numFmtId="167" fontId="7" fillId="2" borderId="3" xfId="1" applyNumberFormat="1" applyFont="1" applyBorder="1" applyAlignment="1" applyProtection="1">
      <alignment horizontal="right" vertical="top" shrinkToFit="1"/>
      <protection locked="0" hidden="1"/>
    </xf>
    <xf numFmtId="0" fontId="5" fillId="6" borderId="3" xfId="1" applyFont="1" applyFill="1" applyBorder="1" applyAlignment="1" applyProtection="1">
      <alignment vertical="top" wrapText="1"/>
      <protection locked="0" hidden="1"/>
    </xf>
    <xf numFmtId="0" fontId="10" fillId="6" borderId="12" xfId="1" applyFont="1" applyFill="1" applyBorder="1" applyAlignment="1" applyProtection="1">
      <alignment horizontal="center" vertical="top" wrapText="1"/>
      <protection locked="0" hidden="1"/>
    </xf>
    <xf numFmtId="0" fontId="7" fillId="6" borderId="12" xfId="1" applyFont="1" applyFill="1" applyBorder="1" applyAlignment="1" applyProtection="1">
      <alignment horizontal="center" vertical="top" wrapText="1"/>
      <protection locked="0" hidden="1"/>
    </xf>
    <xf numFmtId="0" fontId="0" fillId="6" borderId="11" xfId="1" applyFont="1" applyFill="1" applyBorder="1" applyAlignment="1" applyProtection="1">
      <alignment vertical="top"/>
      <protection locked="0" hidden="1"/>
    </xf>
    <xf numFmtId="166" fontId="11" fillId="6" borderId="22" xfId="1" applyNumberFormat="1" applyFont="1" applyFill="1" applyBorder="1" applyAlignment="1" applyProtection="1">
      <alignment horizontal="center" vertical="center" wrapText="1"/>
      <protection locked="0" hidden="1"/>
    </xf>
    <xf numFmtId="166" fontId="11" fillId="6" borderId="23" xfId="1" applyNumberFormat="1" applyFont="1" applyFill="1" applyBorder="1" applyAlignment="1" applyProtection="1">
      <alignment horizontal="center" vertical="center" wrapText="1"/>
      <protection locked="0" hidden="1"/>
    </xf>
    <xf numFmtId="0" fontId="11" fillId="6" borderId="22" xfId="1" applyFont="1" applyFill="1" applyBorder="1" applyAlignment="1" applyProtection="1">
      <alignment horizontal="center" vertical="center" wrapText="1"/>
      <protection locked="0" hidden="1"/>
    </xf>
    <xf numFmtId="0" fontId="11" fillId="2" borderId="0" xfId="1" applyFont="1" applyBorder="1" applyAlignment="1" applyProtection="1">
      <alignment vertical="top"/>
      <protection locked="0" hidden="1"/>
    </xf>
    <xf numFmtId="0" fontId="7" fillId="2" borderId="0" xfId="1" applyFont="1" applyBorder="1" applyAlignment="1" applyProtection="1">
      <alignment horizontal="left" vertical="top" wrapText="1"/>
      <protection locked="0" hidden="1"/>
    </xf>
    <xf numFmtId="0" fontId="7" fillId="2" borderId="0" xfId="1" applyFont="1" applyBorder="1" applyAlignment="1" applyProtection="1">
      <alignment vertical="top"/>
      <protection locked="0" hidden="1"/>
    </xf>
    <xf numFmtId="0" fontId="12" fillId="2" borderId="0" xfId="1" applyFont="1" applyBorder="1" applyAlignment="1" applyProtection="1">
      <alignment horizontal="center"/>
      <protection locked="0" hidden="1"/>
    </xf>
    <xf numFmtId="0" fontId="7" fillId="2" borderId="0" xfId="1" applyFont="1" applyBorder="1" applyAlignment="1" applyProtection="1">
      <alignment horizontal="right" vertical="top"/>
      <protection locked="0" hidden="1"/>
    </xf>
    <xf numFmtId="0" fontId="11" fillId="2" borderId="0" xfId="1" applyFont="1" applyBorder="1" applyAlignment="1" applyProtection="1">
      <alignment horizontal="center" vertical="top"/>
      <protection locked="0" hidden="1"/>
    </xf>
    <xf numFmtId="0" fontId="11" fillId="2" borderId="0" xfId="1" applyFont="1" applyBorder="1" applyAlignment="1" applyProtection="1">
      <alignment horizontal="right" vertical="top"/>
      <protection locked="0" hidden="1"/>
    </xf>
    <xf numFmtId="0" fontId="5" fillId="2" borderId="0" xfId="1" applyFont="1" applyBorder="1" applyProtection="1">
      <protection locked="0" hidden="1"/>
    </xf>
    <xf numFmtId="0" fontId="7" fillId="2" borderId="0" xfId="1" applyFont="1" applyBorder="1" applyProtection="1">
      <protection locked="0" hidden="1"/>
    </xf>
    <xf numFmtId="2" fontId="3" fillId="2" borderId="0" xfId="1" applyNumberFormat="1"/>
    <xf numFmtId="0" fontId="7" fillId="2" borderId="3" xfId="1" applyFont="1" applyBorder="1" applyAlignment="1" applyProtection="1">
      <alignment vertical="center"/>
      <protection locked="0" hidden="1"/>
    </xf>
    <xf numFmtId="0" fontId="7" fillId="2" borderId="12" xfId="1" applyFont="1" applyBorder="1" applyAlignment="1" applyProtection="1">
      <alignment vertical="center"/>
      <protection locked="0" hidden="1"/>
    </xf>
    <xf numFmtId="0" fontId="7" fillId="2" borderId="11" xfId="1" applyFont="1" applyBorder="1" applyAlignment="1" applyProtection="1">
      <alignment vertical="center"/>
      <protection locked="0" hidden="1"/>
    </xf>
    <xf numFmtId="168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166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175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0" fontId="5" fillId="2" borderId="5" xfId="1" applyFont="1" applyBorder="1" applyAlignment="1" applyProtection="1">
      <alignment horizontal="center" vertical="center" wrapText="1"/>
      <protection locked="0" hidden="1"/>
    </xf>
    <xf numFmtId="0" fontId="5" fillId="2" borderId="13" xfId="1" applyFont="1" applyBorder="1" applyAlignment="1" applyProtection="1">
      <alignment horizontal="left" vertical="top" wrapText="1"/>
      <protection locked="0" hidden="1"/>
    </xf>
    <xf numFmtId="166" fontId="5" fillId="2" borderId="5" xfId="1" applyNumberFormat="1" applyFont="1" applyBorder="1" applyAlignment="1" applyProtection="1">
      <alignment horizontal="center" vertical="center"/>
      <protection locked="0" hidden="1"/>
    </xf>
    <xf numFmtId="0" fontId="15" fillId="2" borderId="3" xfId="1" applyFont="1" applyBorder="1" applyAlignment="1" applyProtection="1">
      <alignment horizontal="right" vertical="center"/>
      <protection locked="0" hidden="1"/>
    </xf>
    <xf numFmtId="0" fontId="15" fillId="2" borderId="12" xfId="1" applyFont="1" applyBorder="1" applyAlignment="1" applyProtection="1">
      <alignment vertical="center" wrapText="1"/>
      <protection locked="0" hidden="1"/>
    </xf>
    <xf numFmtId="0" fontId="15" fillId="2" borderId="3" xfId="1" applyFont="1" applyBorder="1" applyAlignment="1" applyProtection="1">
      <alignment horizontal="left" vertical="center"/>
      <protection locked="0" hidden="1"/>
    </xf>
    <xf numFmtId="0" fontId="15" fillId="2" borderId="11" xfId="1" applyFont="1" applyBorder="1" applyAlignment="1" applyProtection="1">
      <alignment horizontal="left" vertical="center"/>
      <protection locked="0" hidden="1"/>
    </xf>
    <xf numFmtId="168" fontId="7" fillId="2" borderId="2" xfId="1" applyNumberFormat="1" applyFont="1" applyBorder="1" applyAlignment="1" applyProtection="1">
      <alignment horizontal="right" vertical="center" shrinkToFit="1"/>
      <protection locked="0" hidden="1"/>
    </xf>
    <xf numFmtId="174" fontId="7" fillId="2" borderId="2" xfId="1" applyNumberFormat="1" applyFont="1" applyBorder="1" applyAlignment="1" applyProtection="1">
      <alignment horizontal="right" vertical="center" shrinkToFit="1"/>
      <protection locked="0" hidden="1"/>
    </xf>
    <xf numFmtId="0" fontId="7" fillId="2" borderId="2" xfId="1" applyFont="1" applyBorder="1" applyAlignment="1" applyProtection="1">
      <alignment horizontal="center" vertical="center" wrapText="1"/>
      <protection locked="0" hidden="1"/>
    </xf>
    <xf numFmtId="0" fontId="7" fillId="2" borderId="11" xfId="1" applyFont="1" applyBorder="1" applyAlignment="1" applyProtection="1">
      <alignment horizontal="left" vertical="top" wrapText="1"/>
      <protection locked="0" hidden="1"/>
    </xf>
    <xf numFmtId="0" fontId="7" fillId="2" borderId="2" xfId="1" applyFont="1" applyBorder="1" applyAlignment="1" applyProtection="1">
      <alignment horizontal="center" vertical="center"/>
      <protection locked="0" hidden="1"/>
    </xf>
    <xf numFmtId="168" fontId="12" fillId="2" borderId="2" xfId="1" applyNumberFormat="1" applyFont="1" applyBorder="1" applyAlignment="1" applyProtection="1">
      <alignment horizontal="right" vertical="center" shrinkToFit="1"/>
      <protection locked="0" hidden="1"/>
    </xf>
    <xf numFmtId="0" fontId="12" fillId="2" borderId="2" xfId="1" applyFont="1" applyBorder="1" applyAlignment="1" applyProtection="1">
      <alignment horizontal="right" vertical="center" shrinkToFit="1"/>
      <protection locked="0" hidden="1"/>
    </xf>
    <xf numFmtId="0" fontId="12" fillId="2" borderId="2" xfId="1" applyFont="1" applyBorder="1" applyAlignment="1" applyProtection="1">
      <alignment horizontal="center" vertical="center" wrapText="1"/>
      <protection locked="0" hidden="1"/>
    </xf>
    <xf numFmtId="0" fontId="12" fillId="2" borderId="11" xfId="1" applyFont="1" applyBorder="1" applyAlignment="1" applyProtection="1">
      <alignment horizontal="left" vertical="top" wrapText="1" indent="2"/>
      <protection locked="0" hidden="1"/>
    </xf>
    <xf numFmtId="0" fontId="7" fillId="2" borderId="2" xfId="1" applyFont="1" applyBorder="1" applyAlignment="1" applyProtection="1">
      <alignment horizontal="right" vertical="center" shrinkToFit="1"/>
      <protection locked="0" hidden="1"/>
    </xf>
    <xf numFmtId="0" fontId="7" fillId="2" borderId="11" xfId="1" applyFont="1" applyBorder="1" applyAlignment="1" applyProtection="1">
      <alignment horizontal="left" vertical="top" wrapText="1" indent="1"/>
      <protection locked="0" hidden="1"/>
    </xf>
    <xf numFmtId="0" fontId="12" fillId="2" borderId="11" xfId="1" applyFont="1" applyBorder="1" applyAlignment="1" applyProtection="1">
      <alignment horizontal="left" vertical="top" wrapText="1" indent="1"/>
      <protection locked="0" hidden="1"/>
    </xf>
    <xf numFmtId="0" fontId="19" fillId="2" borderId="4" xfId="1" applyFont="1" applyBorder="1" applyAlignment="1" applyProtection="1">
      <alignment horizontal="center" vertical="center" wrapText="1"/>
      <protection locked="0" hidden="1"/>
    </xf>
    <xf numFmtId="0" fontId="19" fillId="2" borderId="4" xfId="1" applyFont="1" applyBorder="1" applyAlignment="1" applyProtection="1">
      <alignment horizontal="center" vertical="center"/>
      <protection locked="0" hidden="1"/>
    </xf>
    <xf numFmtId="166" fontId="7" fillId="2" borderId="2" xfId="1" applyNumberFormat="1" applyFont="1" applyBorder="1" applyAlignment="1" applyProtection="1">
      <alignment horizontal="right" vertical="center" shrinkToFit="1"/>
      <protection locked="0" hidden="1"/>
    </xf>
    <xf numFmtId="171" fontId="7" fillId="2" borderId="2" xfId="1" applyNumberFormat="1" applyFont="1" applyBorder="1" applyAlignment="1" applyProtection="1">
      <alignment horizontal="right" vertical="center" shrinkToFit="1"/>
      <protection locked="0" hidden="1"/>
    </xf>
    <xf numFmtId="165" fontId="7" fillId="2" borderId="2" xfId="1" applyNumberFormat="1" applyFont="1" applyBorder="1" applyAlignment="1" applyProtection="1">
      <alignment horizontal="right" vertical="center" shrinkToFit="1"/>
      <protection locked="0" hidden="1"/>
    </xf>
    <xf numFmtId="175" fontId="7" fillId="2" borderId="2" xfId="1" applyNumberFormat="1" applyFont="1" applyBorder="1" applyAlignment="1" applyProtection="1">
      <alignment horizontal="right" vertical="center" shrinkToFit="1"/>
      <protection locked="0" hidden="1"/>
    </xf>
    <xf numFmtId="166" fontId="12" fillId="2" borderId="2" xfId="1" applyNumberFormat="1" applyFont="1" applyBorder="1" applyAlignment="1" applyProtection="1">
      <alignment horizontal="right" vertical="center" shrinkToFit="1"/>
      <protection locked="0" hidden="1"/>
    </xf>
    <xf numFmtId="171" fontId="12" fillId="2" borderId="2" xfId="1" applyNumberFormat="1" applyFont="1" applyBorder="1" applyAlignment="1" applyProtection="1">
      <alignment horizontal="right" vertical="center" shrinkToFit="1"/>
      <protection locked="0" hidden="1"/>
    </xf>
    <xf numFmtId="0" fontId="12" fillId="2" borderId="11" xfId="1" applyFont="1" applyBorder="1" applyAlignment="1" applyProtection="1">
      <alignment horizontal="right" vertical="top" wrapText="1" indent="1"/>
      <protection locked="0" hidden="1"/>
    </xf>
    <xf numFmtId="172" fontId="7" fillId="2" borderId="2" xfId="1" applyNumberFormat="1" applyFont="1" applyBorder="1" applyAlignment="1" applyProtection="1">
      <alignment horizontal="right" vertical="center" shrinkToFit="1"/>
      <protection locked="0" hidden="1"/>
    </xf>
    <xf numFmtId="170" fontId="7" fillId="2" borderId="2" xfId="1" applyNumberFormat="1" applyFont="1" applyBorder="1" applyAlignment="1" applyProtection="1">
      <alignment horizontal="right" vertical="center" shrinkToFit="1"/>
      <protection locked="0" hidden="1"/>
    </xf>
    <xf numFmtId="170" fontId="12" fillId="2" borderId="2" xfId="1" applyNumberFormat="1" applyFont="1" applyBorder="1" applyAlignment="1" applyProtection="1">
      <alignment horizontal="right" vertical="center" shrinkToFit="1"/>
      <protection locked="0" hidden="1"/>
    </xf>
    <xf numFmtId="169" fontId="7" fillId="2" borderId="2" xfId="1" applyNumberFormat="1" applyFont="1" applyBorder="1" applyAlignment="1" applyProtection="1">
      <alignment horizontal="right" vertical="center" shrinkToFit="1"/>
      <protection locked="0" hidden="1"/>
    </xf>
    <xf numFmtId="169" fontId="12" fillId="2" borderId="2" xfId="1" applyNumberFormat="1" applyFont="1" applyBorder="1" applyAlignment="1" applyProtection="1">
      <alignment horizontal="right" vertical="center" shrinkToFit="1"/>
      <protection locked="0" hidden="1"/>
    </xf>
    <xf numFmtId="167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174" fontId="12" fillId="2" borderId="2" xfId="1" applyNumberFormat="1" applyFont="1" applyBorder="1" applyAlignment="1" applyProtection="1">
      <alignment horizontal="right" vertical="center" shrinkToFit="1"/>
      <protection locked="0" hidden="1"/>
    </xf>
    <xf numFmtId="172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173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167" fontId="7" fillId="2" borderId="2" xfId="1" applyNumberFormat="1" applyFont="1" applyBorder="1" applyAlignment="1" applyProtection="1">
      <alignment horizontal="right" vertical="center" shrinkToFit="1"/>
      <protection locked="0" hidden="1"/>
    </xf>
    <xf numFmtId="167" fontId="5" fillId="4" borderId="10" xfId="1" applyNumberFormat="1" applyFont="1" applyFill="1" applyBorder="1" applyAlignment="1" applyProtection="1">
      <alignment horizontal="right" vertical="center" shrinkToFit="1"/>
      <protection locked="0" hidden="1"/>
    </xf>
    <xf numFmtId="0" fontId="5" fillId="4" borderId="10" xfId="1" applyFont="1" applyFill="1" applyBorder="1" applyAlignment="1" applyProtection="1">
      <alignment horizontal="right" vertical="center" shrinkToFit="1"/>
      <protection locked="0" hidden="1"/>
    </xf>
    <xf numFmtId="0" fontId="5" fillId="4" borderId="10" xfId="1" applyFont="1" applyFill="1" applyBorder="1" applyAlignment="1" applyProtection="1">
      <alignment horizontal="center" vertical="center" wrapText="1"/>
      <protection locked="0" hidden="1"/>
    </xf>
    <xf numFmtId="0" fontId="5" fillId="4" borderId="15" xfId="1" applyFont="1" applyFill="1" applyBorder="1" applyAlignment="1" applyProtection="1">
      <alignment horizontal="left" vertical="top" wrapText="1"/>
      <protection locked="0" hidden="1"/>
    </xf>
    <xf numFmtId="0" fontId="5" fillId="4" borderId="10" xfId="1" applyFont="1" applyFill="1" applyBorder="1" applyAlignment="1" applyProtection="1">
      <alignment horizontal="center" vertical="center"/>
      <protection locked="0" hidden="1"/>
    </xf>
    <xf numFmtId="0" fontId="21" fillId="2" borderId="0" xfId="1" applyFont="1" applyBorder="1" applyProtection="1">
      <protection locked="0" hidden="1"/>
    </xf>
    <xf numFmtId="166" fontId="5" fillId="3" borderId="7" xfId="1" applyNumberFormat="1" applyFont="1" applyFill="1" applyBorder="1" applyAlignment="1" applyProtection="1">
      <alignment horizontal="center" vertical="center" wrapText="1"/>
      <protection locked="0" hidden="1"/>
    </xf>
    <xf numFmtId="166" fontId="5" fillId="3" borderId="9" xfId="1" applyNumberFormat="1" applyFont="1" applyFill="1" applyBorder="1" applyAlignment="1" applyProtection="1">
      <alignment horizontal="center" vertical="center" wrapText="1"/>
      <protection locked="0" hidden="1"/>
    </xf>
    <xf numFmtId="0" fontId="7" fillId="3" borderId="7" xfId="1" applyFont="1" applyFill="1" applyBorder="1" applyAlignment="1" applyProtection="1">
      <alignment horizontal="center" vertical="center" wrapText="1"/>
      <protection locked="0" hidden="1"/>
    </xf>
    <xf numFmtId="0" fontId="7" fillId="3" borderId="8" xfId="1" applyFont="1" applyFill="1" applyBorder="1" applyAlignment="1" applyProtection="1">
      <alignment horizontal="center" vertical="center" wrapText="1"/>
      <protection locked="0" hidden="1"/>
    </xf>
    <xf numFmtId="0" fontId="11" fillId="3" borderId="7" xfId="1" applyFont="1" applyFill="1" applyBorder="1" applyAlignment="1" applyProtection="1">
      <alignment horizontal="center" vertical="center" wrapText="1"/>
      <protection locked="0" hidden="1"/>
    </xf>
    <xf numFmtId="0" fontId="7" fillId="2" borderId="0" xfId="1" applyFont="1" applyBorder="1" applyAlignment="1" applyProtection="1">
      <alignment horizontal="left" vertical="top"/>
      <protection locked="0" hidden="1"/>
    </xf>
    <xf numFmtId="165" fontId="7" fillId="2" borderId="0" xfId="1" applyNumberFormat="1" applyFont="1" applyBorder="1" applyAlignment="1" applyProtection="1">
      <alignment horizontal="right" vertical="top" shrinkToFit="1"/>
      <protection locked="0" hidden="1"/>
    </xf>
    <xf numFmtId="0" fontId="7" fillId="2" borderId="0" xfId="1" applyFont="1" applyBorder="1" applyAlignment="1" applyProtection="1">
      <alignment horizontal="center" vertical="top"/>
      <protection locked="0" hidden="1"/>
    </xf>
    <xf numFmtId="164" fontId="7" fillId="2" borderId="0" xfId="1" applyNumberFormat="1" applyFont="1" applyBorder="1" applyAlignment="1" applyProtection="1">
      <alignment horizontal="right" vertical="top" shrinkToFit="1"/>
      <protection locked="0" hidden="1"/>
    </xf>
    <xf numFmtId="173" fontId="7" fillId="2" borderId="0" xfId="1" applyNumberFormat="1" applyFont="1" applyBorder="1" applyAlignment="1" applyProtection="1">
      <alignment horizontal="right" vertical="top" shrinkToFit="1"/>
      <protection locked="0" hidden="1"/>
    </xf>
    <xf numFmtId="0" fontId="22" fillId="2" borderId="0" xfId="1" applyFont="1" applyBorder="1" applyAlignment="1" applyProtection="1">
      <alignment horizontal="center" vertical="top"/>
      <protection locked="0" hidden="1"/>
    </xf>
    <xf numFmtId="0" fontId="7" fillId="2" borderId="0" xfId="1" applyFont="1" applyBorder="1" applyAlignment="1" applyProtection="1">
      <alignment horizontal="right" vertical="center" indent="1"/>
      <protection locked="0" hidden="1"/>
    </xf>
    <xf numFmtId="0" fontId="7" fillId="2" borderId="0" xfId="1" applyFont="1" applyBorder="1" applyAlignment="1" applyProtection="1">
      <alignment vertical="center" wrapText="1"/>
      <protection locked="0" hidden="1"/>
    </xf>
    <xf numFmtId="0" fontId="5" fillId="2" borderId="0" xfId="1" applyFont="1" applyBorder="1" applyAlignment="1" applyProtection="1">
      <alignment vertical="top"/>
      <protection locked="0" hidden="1"/>
    </xf>
    <xf numFmtId="0" fontId="7" fillId="2" borderId="6" xfId="1" applyFont="1" applyBorder="1" applyAlignment="1" applyProtection="1">
      <alignment vertical="center" wrapText="1"/>
      <protection locked="0" hidden="1"/>
    </xf>
    <xf numFmtId="0" fontId="23" fillId="2" borderId="0" xfId="1" applyFont="1" applyBorder="1" applyAlignment="1" applyProtection="1">
      <alignment vertical="top" wrapText="1"/>
      <protection locked="0" hidden="1"/>
    </xf>
    <xf numFmtId="0" fontId="24" fillId="2" borderId="0" xfId="1" applyFont="1" applyBorder="1" applyAlignment="1" applyProtection="1">
      <alignment vertical="top"/>
      <protection locked="0" hidden="1"/>
    </xf>
    <xf numFmtId="0" fontId="25" fillId="2" borderId="0" xfId="1" applyFont="1" applyBorder="1" applyAlignment="1" applyProtection="1">
      <alignment horizontal="right" vertical="top" wrapText="1"/>
      <protection locked="0" hidden="1"/>
    </xf>
    <xf numFmtId="0" fontId="26" fillId="2" borderId="0" xfId="1" applyFont="1" applyBorder="1" applyAlignment="1" applyProtection="1">
      <alignment horizontal="right" vertical="top"/>
      <protection locked="0" hidden="1"/>
    </xf>
    <xf numFmtId="0" fontId="27" fillId="2" borderId="0" xfId="1" applyFont="1" applyBorder="1" applyAlignment="1" applyProtection="1">
      <alignment vertical="top"/>
      <protection locked="0" hidden="1"/>
    </xf>
    <xf numFmtId="0" fontId="7" fillId="2" borderId="0" xfId="1" applyFont="1" applyBorder="1" applyAlignment="1" applyProtection="1">
      <alignment vertical="center"/>
      <protection locked="0" hidden="1"/>
    </xf>
    <xf numFmtId="167" fontId="5" fillId="4" borderId="10" xfId="1" applyNumberFormat="1" applyFont="1" applyFill="1" applyBorder="1" applyAlignment="1" applyProtection="1">
      <alignment horizontal="right" vertical="center"/>
      <protection locked="0" hidden="1"/>
    </xf>
    <xf numFmtId="0" fontId="5" fillId="4" borderId="10" xfId="1" applyFont="1" applyFill="1" applyBorder="1" applyAlignment="1" applyProtection="1">
      <alignment horizontal="right" vertical="center"/>
      <protection locked="0" hidden="1"/>
    </xf>
    <xf numFmtId="0" fontId="5" fillId="4" borderId="10" xfId="1" applyFont="1" applyFill="1" applyBorder="1" applyAlignment="1" applyProtection="1">
      <alignment horizontal="left" vertical="top"/>
      <protection locked="0" hidden="1"/>
    </xf>
    <xf numFmtId="166" fontId="7" fillId="2" borderId="2" xfId="1" applyNumberFormat="1" applyFont="1" applyBorder="1" applyAlignment="1" applyProtection="1">
      <alignment horizontal="center" vertical="center"/>
      <protection locked="0" hidden="1"/>
    </xf>
    <xf numFmtId="173" fontId="7" fillId="2" borderId="2" xfId="1" applyNumberFormat="1" applyFont="1" applyBorder="1" applyAlignment="1" applyProtection="1">
      <alignment horizontal="right" vertical="center" shrinkToFit="1"/>
      <protection locked="0" hidden="1"/>
    </xf>
    <xf numFmtId="0" fontId="3" fillId="2" borderId="0" xfId="2"/>
    <xf numFmtId="178" fontId="3" fillId="2" borderId="0" xfId="2" applyNumberFormat="1"/>
    <xf numFmtId="178" fontId="29" fillId="2" borderId="0" xfId="2" applyNumberFormat="1" applyFont="1" applyBorder="1" applyAlignment="1" applyProtection="1">
      <alignment horizontal="right" vertical="center"/>
      <protection locked="0" hidden="1"/>
    </xf>
    <xf numFmtId="178" fontId="30" fillId="2" borderId="0" xfId="2" applyNumberFormat="1" applyFont="1" applyBorder="1" applyAlignment="1" applyProtection="1">
      <alignment horizontal="right" vertical="center"/>
      <protection locked="0" hidden="1"/>
    </xf>
    <xf numFmtId="0" fontId="31" fillId="2" borderId="0" xfId="2" applyFont="1" applyBorder="1" applyAlignment="1" applyProtection="1">
      <alignment horizontal="left" vertical="center"/>
      <protection locked="0" hidden="1"/>
    </xf>
    <xf numFmtId="178" fontId="4" fillId="2" borderId="0" xfId="2" applyNumberFormat="1" applyFont="1" applyBorder="1" applyAlignment="1" applyProtection="1">
      <alignment horizontal="right" vertical="center"/>
      <protection locked="0" hidden="1"/>
    </xf>
    <xf numFmtId="178" fontId="4" fillId="2" borderId="0" xfId="2" applyNumberFormat="1" applyFont="1" applyBorder="1" applyAlignment="1" applyProtection="1">
      <alignment horizontal="left" vertical="center" indent="1"/>
      <protection locked="0" hidden="1"/>
    </xf>
    <xf numFmtId="0" fontId="4" fillId="2" borderId="27" xfId="2" applyFont="1" applyBorder="1" applyAlignment="1" applyProtection="1">
      <alignment horizontal="left" vertical="center"/>
      <protection locked="0" hidden="1"/>
    </xf>
    <xf numFmtId="0" fontId="4" fillId="2" borderId="28" xfId="2" applyFont="1" applyBorder="1" applyAlignment="1" applyProtection="1">
      <alignment horizontal="left" vertical="center"/>
      <protection locked="0" hidden="1"/>
    </xf>
    <xf numFmtId="178" fontId="4" fillId="2" borderId="29" xfId="2" applyNumberFormat="1" applyFont="1" applyBorder="1" applyAlignment="1" applyProtection="1">
      <alignment horizontal="left" vertical="center"/>
      <protection locked="0" hidden="1"/>
    </xf>
    <xf numFmtId="178" fontId="4" fillId="2" borderId="20" xfId="2" applyNumberFormat="1" applyFont="1" applyBorder="1" applyAlignment="1" applyProtection="1">
      <alignment horizontal="left" vertical="center" indent="1"/>
      <protection locked="0" hidden="1"/>
    </xf>
    <xf numFmtId="0" fontId="4" fillId="2" borderId="0" xfId="2" applyFont="1" applyBorder="1" applyAlignment="1" applyProtection="1">
      <alignment horizontal="left" vertical="center"/>
      <protection locked="0" hidden="1"/>
    </xf>
    <xf numFmtId="178" fontId="4" fillId="2" borderId="30" xfId="2" applyNumberFormat="1" applyFont="1" applyBorder="1" applyAlignment="1" applyProtection="1">
      <alignment vertical="center"/>
      <protection locked="0" hidden="1"/>
    </xf>
    <xf numFmtId="0" fontId="33" fillId="2" borderId="0" xfId="2" applyFont="1" applyBorder="1" applyAlignment="1" applyProtection="1">
      <alignment horizontal="center" vertical="center" wrapText="1"/>
      <protection locked="0" hidden="1"/>
    </xf>
    <xf numFmtId="0" fontId="4" fillId="2" borderId="20" xfId="2" applyFont="1" applyBorder="1" applyAlignment="1" applyProtection="1">
      <alignment horizontal="right"/>
      <protection locked="0" hidden="1"/>
    </xf>
    <xf numFmtId="0" fontId="4" fillId="2" borderId="0" xfId="2" applyFont="1" applyBorder="1" applyAlignment="1" applyProtection="1">
      <alignment horizontal="right"/>
      <protection locked="0" hidden="1"/>
    </xf>
    <xf numFmtId="0" fontId="4" fillId="2" borderId="0" xfId="2" applyFont="1" applyBorder="1" applyProtection="1">
      <protection locked="0" hidden="1"/>
    </xf>
    <xf numFmtId="178" fontId="36" fillId="2" borderId="0" xfId="2" applyNumberFormat="1" applyFont="1" applyBorder="1" applyAlignment="1" applyProtection="1">
      <alignment horizontal="right" vertical="center"/>
      <protection locked="0" hidden="1"/>
    </xf>
    <xf numFmtId="0" fontId="33" fillId="2" borderId="0" xfId="2" applyFont="1" applyBorder="1" applyAlignment="1" applyProtection="1">
      <alignment horizontal="center" vertical="top" wrapText="1"/>
      <protection locked="0" hidden="1"/>
    </xf>
    <xf numFmtId="178" fontId="1" fillId="3" borderId="7" xfId="2" applyNumberFormat="1" applyFont="1" applyFill="1" applyBorder="1" applyAlignment="1" applyProtection="1">
      <alignment horizontal="center" vertical="center" wrapText="1"/>
      <protection locked="0" hidden="1"/>
    </xf>
    <xf numFmtId="166" fontId="2" fillId="3" borderId="7" xfId="2" applyNumberFormat="1" applyFont="1" applyFill="1" applyBorder="1" applyAlignment="1" applyProtection="1">
      <alignment horizontal="center" vertical="center" wrapText="1"/>
      <protection locked="0" hidden="1"/>
    </xf>
    <xf numFmtId="3" fontId="2" fillId="3" borderId="7" xfId="2" applyNumberFormat="1" applyFont="1" applyFill="1" applyBorder="1" applyAlignment="1" applyProtection="1">
      <alignment horizontal="center" vertical="center" wrapText="1"/>
      <protection locked="0" hidden="1"/>
    </xf>
    <xf numFmtId="0" fontId="37" fillId="2" borderId="0" xfId="2" applyFont="1" applyBorder="1" applyAlignment="1" applyProtection="1">
      <alignment horizontal="left" vertical="center"/>
      <protection locked="0" hidden="1"/>
    </xf>
    <xf numFmtId="0" fontId="1" fillId="2" borderId="14" xfId="2" applyFont="1" applyBorder="1" applyAlignment="1" applyProtection="1">
      <alignment horizontal="right" vertical="center" shrinkToFit="1"/>
      <protection locked="0" hidden="1"/>
    </xf>
    <xf numFmtId="0" fontId="28" fillId="2" borderId="0" xfId="2" applyFont="1" applyBorder="1" applyAlignment="1" applyProtection="1">
      <alignment vertical="center"/>
      <protection locked="0" hidden="1"/>
    </xf>
    <xf numFmtId="0" fontId="1" fillId="2" borderId="11" xfId="2" applyFont="1" applyBorder="1" applyAlignment="1" applyProtection="1">
      <alignment vertical="center"/>
      <protection locked="0" hidden="1"/>
    </xf>
    <xf numFmtId="0" fontId="1" fillId="2" borderId="12" xfId="2" applyFont="1" applyBorder="1" applyAlignment="1" applyProtection="1">
      <alignment vertical="center"/>
      <protection locked="0" hidden="1"/>
    </xf>
    <xf numFmtId="178" fontId="1" fillId="2" borderId="12" xfId="2" applyNumberFormat="1" applyFont="1" applyBorder="1" applyAlignment="1" applyProtection="1">
      <alignment vertical="center"/>
      <protection locked="0" hidden="1"/>
    </xf>
    <xf numFmtId="178" fontId="1" fillId="2" borderId="3" xfId="2" applyNumberFormat="1" applyFont="1" applyBorder="1" applyAlignment="1" applyProtection="1">
      <alignment vertical="center"/>
      <protection locked="0" hidden="1"/>
    </xf>
    <xf numFmtId="0" fontId="1" fillId="2" borderId="14" xfId="2" applyFont="1" applyBorder="1" applyAlignment="1" applyProtection="1">
      <alignment vertical="center"/>
      <protection locked="0" hidden="1"/>
    </xf>
    <xf numFmtId="0" fontId="1" fillId="2" borderId="0" xfId="2" applyFont="1" applyBorder="1" applyAlignment="1" applyProtection="1">
      <alignment vertical="center"/>
      <protection locked="0" hidden="1"/>
    </xf>
    <xf numFmtId="166" fontId="1" fillId="2" borderId="2" xfId="2" applyNumberFormat="1" applyFont="1" applyBorder="1" applyAlignment="1" applyProtection="1">
      <alignment horizontal="center" vertical="center"/>
      <protection locked="0" hidden="1"/>
    </xf>
    <xf numFmtId="178" fontId="1" fillId="2" borderId="2" xfId="2" applyNumberFormat="1" applyFont="1" applyBorder="1" applyAlignment="1" applyProtection="1">
      <alignment horizontal="right" vertical="center" shrinkToFit="1"/>
      <protection locked="0" hidden="1"/>
    </xf>
    <xf numFmtId="0" fontId="1" fillId="2" borderId="0" xfId="2" applyFont="1" applyBorder="1" applyAlignment="1" applyProtection="1">
      <alignment horizontal="right" vertical="center" shrinkToFit="1"/>
      <protection locked="0" hidden="1"/>
    </xf>
    <xf numFmtId="0" fontId="2" fillId="4" borderId="10" xfId="2" applyFont="1" applyFill="1" applyBorder="1" applyAlignment="1" applyProtection="1">
      <alignment horizontal="center" vertical="center"/>
      <protection locked="0" hidden="1"/>
    </xf>
    <xf numFmtId="178" fontId="2" fillId="4" borderId="10" xfId="2" applyNumberFormat="1" applyFont="1" applyFill="1" applyBorder="1" applyAlignment="1" applyProtection="1">
      <alignment horizontal="right" vertical="center" shrinkToFit="1"/>
      <protection locked="0" hidden="1"/>
    </xf>
    <xf numFmtId="0" fontId="2" fillId="2" borderId="0" xfId="2" applyFont="1" applyBorder="1" applyAlignment="1" applyProtection="1">
      <alignment horizontal="right" vertical="center" shrinkToFit="1"/>
      <protection locked="0" hidden="1"/>
    </xf>
    <xf numFmtId="0" fontId="15" fillId="2" borderId="11" xfId="2" applyFont="1" applyBorder="1" applyAlignment="1" applyProtection="1">
      <alignment vertical="center"/>
      <protection locked="0" hidden="1"/>
    </xf>
    <xf numFmtId="0" fontId="15" fillId="2" borderId="12" xfId="2" applyFont="1" applyBorder="1" applyAlignment="1" applyProtection="1">
      <alignment vertical="center" wrapText="1"/>
      <protection locked="0" hidden="1"/>
    </xf>
    <xf numFmtId="178" fontId="15" fillId="2" borderId="12" xfId="2" applyNumberFormat="1" applyFont="1" applyBorder="1" applyAlignment="1" applyProtection="1">
      <alignment vertical="center" wrapText="1"/>
      <protection locked="0" hidden="1"/>
    </xf>
    <xf numFmtId="178" fontId="15" fillId="2" borderId="3" xfId="2" applyNumberFormat="1" applyFont="1" applyBorder="1" applyAlignment="1" applyProtection="1">
      <alignment horizontal="right" vertical="center" wrapText="1"/>
      <protection locked="0" hidden="1"/>
    </xf>
    <xf numFmtId="0" fontId="1" fillId="2" borderId="14" xfId="2" applyFont="1" applyBorder="1" applyAlignment="1" applyProtection="1">
      <alignment horizontal="right" vertical="center"/>
      <protection locked="0" hidden="1"/>
    </xf>
    <xf numFmtId="0" fontId="1" fillId="2" borderId="0" xfId="2" applyFont="1" applyBorder="1" applyAlignment="1" applyProtection="1">
      <alignment horizontal="right" vertical="center"/>
      <protection locked="0" hidden="1"/>
    </xf>
    <xf numFmtId="0" fontId="1" fillId="4" borderId="10" xfId="2" applyFont="1" applyFill="1" applyBorder="1" applyAlignment="1" applyProtection="1">
      <alignment horizontal="center" vertical="center"/>
      <protection locked="0" hidden="1"/>
    </xf>
    <xf numFmtId="178" fontId="1" fillId="4" borderId="10" xfId="2" applyNumberFormat="1" applyFont="1" applyFill="1" applyBorder="1" applyAlignment="1" applyProtection="1">
      <alignment horizontal="right" vertical="center" shrinkToFit="1"/>
      <protection locked="0" hidden="1"/>
    </xf>
    <xf numFmtId="0" fontId="20" fillId="2" borderId="0" xfId="2" applyFont="1" applyBorder="1" applyAlignment="1" applyProtection="1">
      <alignment vertical="center"/>
      <protection locked="0" hidden="1"/>
    </xf>
    <xf numFmtId="178" fontId="20" fillId="2" borderId="0" xfId="2" applyNumberFormat="1" applyFont="1" applyBorder="1" applyAlignment="1" applyProtection="1">
      <alignment vertical="center"/>
      <protection locked="0" hidden="1"/>
    </xf>
    <xf numFmtId="0" fontId="1" fillId="2" borderId="0" xfId="2" applyFont="1" applyBorder="1" applyAlignment="1" applyProtection="1">
      <alignment wrapText="1"/>
      <protection locked="0" hidden="1"/>
    </xf>
    <xf numFmtId="0" fontId="1" fillId="2" borderId="0" xfId="2" applyFont="1" applyBorder="1" applyProtection="1">
      <protection locked="0" hidden="1"/>
    </xf>
    <xf numFmtId="0" fontId="20" fillId="2" borderId="0" xfId="2" applyFont="1" applyFill="1" applyBorder="1" applyAlignment="1" applyProtection="1">
      <alignment horizontal="center" vertical="center"/>
      <protection locked="0" hidden="1"/>
    </xf>
    <xf numFmtId="0" fontId="1" fillId="2" borderId="38" xfId="2" applyFont="1" applyFill="1" applyBorder="1" applyAlignment="1" applyProtection="1">
      <alignment horizontal="left" wrapText="1"/>
      <protection locked="0" hidden="1"/>
    </xf>
    <xf numFmtId="0" fontId="1" fillId="2" borderId="38" xfId="2" applyFont="1" applyFill="1" applyBorder="1" applyAlignment="1" applyProtection="1">
      <alignment horizontal="left"/>
      <protection locked="0" hidden="1"/>
    </xf>
    <xf numFmtId="0" fontId="2" fillId="4" borderId="15" xfId="2" applyFont="1" applyFill="1" applyBorder="1" applyAlignment="1" applyProtection="1">
      <alignment horizontal="center" vertical="center"/>
      <protection locked="0" hidden="1"/>
    </xf>
    <xf numFmtId="0" fontId="1" fillId="4" borderId="36" xfId="2" applyFont="1" applyFill="1" applyBorder="1" applyAlignment="1" applyProtection="1">
      <alignment horizontal="center" vertical="center"/>
      <protection locked="0" hidden="1"/>
    </xf>
    <xf numFmtId="0" fontId="2" fillId="4" borderId="15" xfId="2" applyFont="1" applyFill="1" applyBorder="1" applyAlignment="1" applyProtection="1">
      <alignment horizontal="left" vertical="center"/>
      <protection locked="0" hidden="1"/>
    </xf>
    <xf numFmtId="0" fontId="1" fillId="4" borderId="37" xfId="2" applyFont="1" applyFill="1" applyBorder="1" applyAlignment="1" applyProtection="1">
      <alignment horizontal="left" vertical="center"/>
      <protection locked="0" hidden="1"/>
    </xf>
    <xf numFmtId="0" fontId="1" fillId="4" borderId="36" xfId="2" applyFont="1" applyFill="1" applyBorder="1" applyAlignment="1" applyProtection="1">
      <alignment horizontal="left" vertical="center"/>
      <protection locked="0" hidden="1"/>
    </xf>
    <xf numFmtId="0" fontId="1" fillId="4" borderId="15" xfId="2" applyFont="1" applyFill="1" applyBorder="1" applyAlignment="1" applyProtection="1">
      <alignment horizontal="center" vertical="center"/>
      <protection locked="0" hidden="1"/>
    </xf>
    <xf numFmtId="0" fontId="1" fillId="4" borderId="15" xfId="2" applyFont="1" applyFill="1" applyBorder="1" applyAlignment="1" applyProtection="1">
      <alignment horizontal="left" vertical="center"/>
      <protection locked="0" hidden="1"/>
    </xf>
    <xf numFmtId="0" fontId="1" fillId="2" borderId="11" xfId="2" applyFont="1" applyFill="1" applyBorder="1" applyAlignment="1" applyProtection="1">
      <alignment horizontal="center" vertical="center" wrapText="1"/>
      <protection locked="0" hidden="1"/>
    </xf>
    <xf numFmtId="0" fontId="1" fillId="2" borderId="3" xfId="2" applyFont="1" applyFill="1" applyBorder="1" applyAlignment="1" applyProtection="1">
      <alignment horizontal="center" vertical="center" wrapText="1"/>
      <protection locked="0" hidden="1"/>
    </xf>
    <xf numFmtId="0" fontId="1" fillId="2" borderId="11" xfId="2" applyFont="1" applyFill="1" applyBorder="1" applyAlignment="1" applyProtection="1">
      <alignment horizontal="left" vertical="center" wrapText="1"/>
      <protection locked="0" hidden="1"/>
    </xf>
    <xf numFmtId="0" fontId="1" fillId="2" borderId="12" xfId="2" applyFont="1" applyFill="1" applyBorder="1" applyAlignment="1" applyProtection="1">
      <alignment horizontal="left" vertical="center" wrapText="1"/>
      <protection locked="0" hidden="1"/>
    </xf>
    <xf numFmtId="0" fontId="1" fillId="2" borderId="3" xfId="2" applyFont="1" applyFill="1" applyBorder="1" applyAlignment="1" applyProtection="1">
      <alignment horizontal="left" vertical="center" wrapText="1"/>
      <protection locked="0" hidden="1"/>
    </xf>
    <xf numFmtId="0" fontId="16" fillId="2" borderId="12" xfId="2" applyFont="1" applyFill="1" applyBorder="1" applyAlignment="1" applyProtection="1">
      <alignment horizontal="left" vertical="center" wrapText="1"/>
      <protection locked="0" hidden="1"/>
    </xf>
    <xf numFmtId="0" fontId="15" fillId="2" borderId="12" xfId="2" applyFont="1" applyFill="1" applyBorder="1" applyAlignment="1" applyProtection="1">
      <alignment horizontal="left" vertical="center" wrapText="1"/>
      <protection locked="0" hidden="1"/>
    </xf>
    <xf numFmtId="0" fontId="28" fillId="5" borderId="11" xfId="2" applyFont="1" applyFill="1" applyBorder="1" applyAlignment="1" applyProtection="1">
      <alignment horizontal="center" vertical="center"/>
      <protection locked="0" hidden="1"/>
    </xf>
    <xf numFmtId="0" fontId="28" fillId="5" borderId="12" xfId="2" applyFont="1" applyFill="1" applyBorder="1" applyAlignment="1" applyProtection="1">
      <alignment horizontal="center" vertical="center"/>
      <protection locked="0" hidden="1"/>
    </xf>
    <xf numFmtId="0" fontId="28" fillId="5" borderId="3" xfId="2" applyFont="1" applyFill="1" applyBorder="1" applyAlignment="1" applyProtection="1">
      <alignment horizontal="center" vertical="center"/>
      <protection locked="0" hidden="1"/>
    </xf>
    <xf numFmtId="166" fontId="2" fillId="3" borderId="9" xfId="2" applyNumberFormat="1" applyFont="1" applyFill="1" applyBorder="1" applyAlignment="1" applyProtection="1">
      <alignment horizontal="center" vertical="center" wrapText="1"/>
      <protection locked="0" hidden="1"/>
    </xf>
    <xf numFmtId="0" fontId="2" fillId="3" borderId="25" xfId="2" applyFont="1" applyFill="1" applyBorder="1" applyAlignment="1" applyProtection="1">
      <alignment horizontal="center" vertical="center" wrapText="1"/>
      <protection locked="0" hidden="1"/>
    </xf>
    <xf numFmtId="0" fontId="2" fillId="3" borderId="34" xfId="2" applyFont="1" applyFill="1" applyBorder="1" applyAlignment="1" applyProtection="1">
      <alignment horizontal="center" vertical="center" wrapText="1"/>
      <protection locked="0" hidden="1"/>
    </xf>
    <xf numFmtId="0" fontId="34" fillId="2" borderId="31" xfId="2" applyFont="1" applyFill="1" applyBorder="1" applyAlignment="1" applyProtection="1">
      <alignment horizontal="center" vertical="center" wrapText="1"/>
      <protection locked="0" hidden="1"/>
    </xf>
    <xf numFmtId="0" fontId="35" fillId="2" borderId="0" xfId="2" applyFont="1" applyFill="1" applyBorder="1" applyAlignment="1" applyProtection="1">
      <alignment horizontal="center" vertical="center"/>
      <protection locked="0" hidden="1"/>
    </xf>
    <xf numFmtId="0" fontId="4" fillId="2" borderId="32" xfId="2" applyFont="1" applyFill="1" applyBorder="1" applyAlignment="1" applyProtection="1">
      <alignment horizontal="center" wrapText="1"/>
      <protection locked="0" hidden="1"/>
    </xf>
    <xf numFmtId="0" fontId="34" fillId="2" borderId="31" xfId="2" applyFont="1" applyFill="1" applyBorder="1" applyAlignment="1" applyProtection="1">
      <alignment horizontal="center" vertical="top" wrapText="1"/>
      <protection locked="0" hidden="1"/>
    </xf>
    <xf numFmtId="0" fontId="4" fillId="2" borderId="1" xfId="2" applyFont="1" applyFill="1" applyBorder="1" applyAlignment="1" applyProtection="1">
      <alignment horizontal="left" vertical="center" wrapText="1"/>
      <protection locked="0" hidden="1"/>
    </xf>
    <xf numFmtId="0" fontId="11" fillId="3" borderId="24" xfId="2" applyFont="1" applyFill="1" applyBorder="1" applyAlignment="1" applyProtection="1">
      <alignment horizontal="center" vertical="center" wrapText="1"/>
      <protection locked="0" hidden="1"/>
    </xf>
    <xf numFmtId="0" fontId="11" fillId="3" borderId="23" xfId="2" applyFont="1" applyFill="1" applyBorder="1" applyAlignment="1" applyProtection="1">
      <alignment horizontal="center" vertical="center" wrapText="1"/>
      <protection locked="0" hidden="1"/>
    </xf>
    <xf numFmtId="0" fontId="1" fillId="3" borderId="8" xfId="2" applyFont="1" applyFill="1" applyBorder="1" applyAlignment="1" applyProtection="1">
      <alignment horizontal="center" vertical="center" wrapText="1"/>
      <protection locked="0" hidden="1"/>
    </xf>
    <xf numFmtId="0" fontId="1" fillId="3" borderId="33" xfId="2" applyFont="1" applyFill="1" applyBorder="1" applyAlignment="1" applyProtection="1">
      <alignment horizontal="center" vertical="center" wrapText="1"/>
      <protection locked="0" hidden="1"/>
    </xf>
    <xf numFmtId="0" fontId="1" fillId="3" borderId="35" xfId="2" applyFont="1" applyFill="1" applyBorder="1" applyAlignment="1" applyProtection="1">
      <alignment horizontal="center" vertical="center" wrapText="1"/>
      <protection locked="0" hidden="1"/>
    </xf>
    <xf numFmtId="0" fontId="1" fillId="3" borderId="22" xfId="2" applyFont="1" applyFill="1" applyBorder="1" applyAlignment="1" applyProtection="1">
      <alignment horizontal="center" vertical="center" wrapText="1"/>
      <protection locked="0" hidden="1"/>
    </xf>
    <xf numFmtId="0" fontId="1" fillId="3" borderId="26" xfId="2" applyFont="1" applyFill="1" applyBorder="1" applyAlignment="1" applyProtection="1">
      <alignment horizontal="center" vertical="center" wrapText="1"/>
      <protection locked="0" hidden="1"/>
    </xf>
    <xf numFmtId="0" fontId="1" fillId="3" borderId="1" xfId="2" applyFont="1" applyFill="1" applyBorder="1" applyAlignment="1" applyProtection="1">
      <alignment horizontal="center" vertical="center" wrapText="1"/>
      <protection locked="0" hidden="1"/>
    </xf>
    <xf numFmtId="178" fontId="1" fillId="3" borderId="9" xfId="2" applyNumberFormat="1" applyFont="1" applyFill="1" applyBorder="1" applyAlignment="1" applyProtection="1">
      <alignment horizontal="center" vertical="center" wrapText="1"/>
      <protection locked="0" hidden="1"/>
    </xf>
    <xf numFmtId="178" fontId="1" fillId="3" borderId="34" xfId="2" applyNumberFormat="1" applyFont="1" applyFill="1" applyBorder="1" applyAlignment="1" applyProtection="1">
      <alignment horizontal="center" vertical="center" wrapText="1"/>
      <protection locked="0" hidden="1"/>
    </xf>
    <xf numFmtId="178" fontId="1" fillId="3" borderId="25" xfId="2" applyNumberFormat="1" applyFont="1" applyFill="1" applyBorder="1" applyAlignment="1" applyProtection="1">
      <alignment horizontal="center" vertical="center" wrapText="1"/>
      <protection locked="0" hidden="1"/>
    </xf>
    <xf numFmtId="178" fontId="1" fillId="3" borderId="24" xfId="2" applyNumberFormat="1" applyFont="1" applyFill="1" applyBorder="1" applyAlignment="1" applyProtection="1">
      <alignment horizontal="center" vertical="center" wrapText="1"/>
      <protection locked="0" hidden="1"/>
    </xf>
    <xf numFmtId="178" fontId="1" fillId="3" borderId="23" xfId="2" applyNumberFormat="1" applyFont="1" applyFill="1" applyBorder="1" applyAlignment="1" applyProtection="1">
      <alignment horizontal="center" vertical="center" wrapText="1"/>
      <protection locked="0" hidden="1"/>
    </xf>
    <xf numFmtId="0" fontId="4" fillId="2" borderId="0" xfId="2" applyFont="1" applyFill="1" applyBorder="1" applyAlignment="1" applyProtection="1">
      <alignment horizontal="left" vertical="center"/>
      <protection locked="0" hidden="1"/>
    </xf>
    <xf numFmtId="178" fontId="4" fillId="2" borderId="0" xfId="2" applyNumberFormat="1" applyFont="1" applyFill="1" applyBorder="1" applyAlignment="1" applyProtection="1">
      <alignment horizontal="right" vertical="center"/>
      <protection locked="0" hidden="1"/>
    </xf>
    <xf numFmtId="178" fontId="4" fillId="2" borderId="20" xfId="2" applyNumberFormat="1" applyFont="1" applyFill="1" applyBorder="1" applyAlignment="1" applyProtection="1">
      <alignment horizontal="right" vertical="center"/>
      <protection locked="0" hidden="1"/>
    </xf>
    <xf numFmtId="0" fontId="4" fillId="2" borderId="27" xfId="2" applyFont="1" applyFill="1" applyBorder="1" applyAlignment="1" applyProtection="1">
      <alignment horizontal="left" vertical="center"/>
      <protection locked="0" hidden="1"/>
    </xf>
    <xf numFmtId="0" fontId="4" fillId="2" borderId="28" xfId="2" applyFont="1" applyFill="1" applyBorder="1" applyAlignment="1" applyProtection="1">
      <alignment horizontal="left" vertical="center"/>
      <protection locked="0" hidden="1"/>
    </xf>
    <xf numFmtId="0" fontId="4" fillId="2" borderId="29" xfId="2" applyFont="1" applyFill="1" applyBorder="1" applyAlignment="1" applyProtection="1">
      <alignment horizontal="left" vertical="center"/>
      <protection locked="0" hidden="1"/>
    </xf>
    <xf numFmtId="178" fontId="32" fillId="2" borderId="30" xfId="2" applyNumberFormat="1" applyFont="1" applyFill="1" applyBorder="1" applyAlignment="1" applyProtection="1">
      <alignment horizontal="right" vertical="center"/>
      <protection locked="0" hidden="1"/>
    </xf>
    <xf numFmtId="178" fontId="4" fillId="2" borderId="30" xfId="2" applyNumberFormat="1" applyFont="1" applyFill="1" applyBorder="1" applyAlignment="1" applyProtection="1">
      <alignment horizontal="right" vertical="center"/>
      <protection locked="0" hidden="1"/>
    </xf>
    <xf numFmtId="0" fontId="19" fillId="2" borderId="14" xfId="1" applyFont="1" applyFill="1" applyBorder="1" applyAlignment="1" applyProtection="1">
      <alignment horizontal="left" vertical="top" wrapText="1"/>
      <protection locked="0" hidden="1"/>
    </xf>
    <xf numFmtId="0" fontId="18" fillId="2" borderId="0" xfId="1" applyFont="1" applyFill="1" applyBorder="1" applyAlignment="1" applyProtection="1">
      <alignment horizontal="left" vertical="top" wrapText="1"/>
      <protection locked="0" hidden="1"/>
    </xf>
    <xf numFmtId="0" fontId="17" fillId="2" borderId="17" xfId="1" applyFont="1" applyFill="1" applyBorder="1" applyAlignment="1" applyProtection="1">
      <alignment horizontal="left" vertical="top" wrapText="1"/>
      <protection locked="0" hidden="1"/>
    </xf>
    <xf numFmtId="0" fontId="16" fillId="2" borderId="11" xfId="1" applyFont="1" applyFill="1" applyBorder="1" applyAlignment="1" applyProtection="1">
      <alignment horizontal="left" vertical="center" wrapText="1"/>
      <protection locked="0" hidden="1"/>
    </xf>
    <xf numFmtId="0" fontId="15" fillId="2" borderId="12" xfId="1" applyFont="1" applyFill="1" applyBorder="1" applyAlignment="1" applyProtection="1">
      <alignment horizontal="left" vertical="center" wrapText="1"/>
      <protection locked="0" hidden="1"/>
    </xf>
    <xf numFmtId="0" fontId="7" fillId="2" borderId="0" xfId="1" applyFont="1" applyFill="1" applyBorder="1" applyAlignment="1" applyProtection="1">
      <alignment horizontal="left" vertical="center" wrapText="1"/>
      <protection locked="0" hidden="1"/>
    </xf>
    <xf numFmtId="0" fontId="20" fillId="2" borderId="0" xfId="1" applyFont="1" applyFill="1" applyBorder="1" applyAlignment="1" applyProtection="1">
      <alignment horizontal="center" vertical="top"/>
      <protection locked="0" hidden="1"/>
    </xf>
    <xf numFmtId="0" fontId="7" fillId="2" borderId="0" xfId="1" applyFont="1" applyFill="1" applyBorder="1" applyAlignment="1" applyProtection="1">
      <alignment horizontal="right" vertical="center" wrapText="1" indent="1"/>
      <protection locked="0" hidden="1"/>
    </xf>
    <xf numFmtId="0" fontId="10" fillId="2" borderId="0" xfId="1" applyFont="1" applyFill="1" applyBorder="1" applyAlignment="1" applyProtection="1">
      <alignment horizontal="center" vertical="top"/>
      <protection locked="0" hidden="1"/>
    </xf>
    <xf numFmtId="0" fontId="7" fillId="2" borderId="0" xfId="1" applyFont="1" applyFill="1" applyBorder="1" applyAlignment="1" applyProtection="1">
      <alignment horizontal="left" vertical="center"/>
      <protection locked="0" hidden="1"/>
    </xf>
    <xf numFmtId="0" fontId="22" fillId="2" borderId="0" xfId="1" applyFont="1" applyFill="1" applyBorder="1" applyAlignment="1" applyProtection="1">
      <alignment horizontal="center" vertical="top"/>
      <protection locked="0" hidden="1"/>
    </xf>
    <xf numFmtId="0" fontId="22" fillId="2" borderId="16" xfId="1" applyFont="1" applyFill="1" applyBorder="1" applyAlignment="1" applyProtection="1">
      <alignment horizontal="center" vertical="top"/>
      <protection locked="0" hidden="1"/>
    </xf>
    <xf numFmtId="0" fontId="10" fillId="2" borderId="0" xfId="1" applyFont="1" applyFill="1" applyBorder="1" applyAlignment="1" applyProtection="1">
      <alignment horizontal="center"/>
      <protection locked="0" hidden="1"/>
    </xf>
    <xf numFmtId="0" fontId="1" fillId="2" borderId="1" xfId="1" applyFont="1" applyFill="1" applyBorder="1" applyAlignment="1" applyProtection="1">
      <alignment horizontal="left" vertical="center" wrapText="1"/>
      <protection locked="0" hidden="1"/>
    </xf>
    <xf numFmtId="0" fontId="7" fillId="2" borderId="1" xfId="1" applyFont="1" applyFill="1" applyBorder="1" applyAlignment="1" applyProtection="1">
      <alignment horizontal="left" vertical="center" wrapText="1"/>
      <protection locked="0" hidden="1"/>
    </xf>
    <xf numFmtId="0" fontId="13" fillId="2" borderId="0" xfId="1" applyFont="1" applyFill="1" applyBorder="1" applyAlignment="1" applyProtection="1">
      <alignment horizontal="center"/>
      <protection locked="0" hidden="1"/>
    </xf>
    <xf numFmtId="0" fontId="28" fillId="5" borderId="2" xfId="1" applyFont="1" applyFill="1" applyBorder="1" applyAlignment="1" applyProtection="1">
      <alignment horizontal="center" vertical="center"/>
      <protection locked="0" hidden="1"/>
    </xf>
    <xf numFmtId="0" fontId="0" fillId="6" borderId="12" xfId="1" applyFont="1" applyFill="1" applyBorder="1" applyAlignment="1" applyProtection="1">
      <alignment horizontal="center" vertical="top"/>
      <protection locked="0" hidden="1"/>
    </xf>
    <xf numFmtId="0" fontId="0" fillId="6" borderId="3" xfId="1" applyFont="1" applyFill="1" applyBorder="1" applyAlignment="1" applyProtection="1">
      <alignment horizontal="center" vertical="top"/>
      <protection locked="0" hidden="1"/>
    </xf>
    <xf numFmtId="0" fontId="12" fillId="2" borderId="26" xfId="1" applyFont="1" applyFill="1" applyBorder="1" applyAlignment="1" applyProtection="1">
      <alignment horizontal="center"/>
      <protection locked="0" hidden="1"/>
    </xf>
    <xf numFmtId="0" fontId="7" fillId="2" borderId="1" xfId="1" applyFont="1" applyFill="1" applyBorder="1" applyAlignment="1" applyProtection="1">
      <alignment horizontal="left" vertical="top" wrapText="1"/>
      <protection locked="0" hidden="1"/>
    </xf>
    <xf numFmtId="49" fontId="7" fillId="2" borderId="0" xfId="1" applyNumberFormat="1" applyFont="1" applyFill="1" applyBorder="1" applyAlignment="1" applyProtection="1">
      <alignment horizontal="left" vertical="top" wrapText="1"/>
      <protection locked="0" hidden="1"/>
    </xf>
    <xf numFmtId="0" fontId="13" fillId="2" borderId="0" xfId="1" applyFont="1" applyFill="1" applyBorder="1" applyAlignment="1" applyProtection="1">
      <alignment horizontal="center" vertical="top"/>
      <protection locked="0" hidden="1"/>
    </xf>
    <xf numFmtId="0" fontId="11" fillId="6" borderId="24" xfId="1" applyFont="1" applyFill="1" applyBorder="1" applyAlignment="1" applyProtection="1">
      <alignment horizontal="center" vertical="center" wrapText="1"/>
      <protection locked="0" hidden="1"/>
    </xf>
    <xf numFmtId="0" fontId="11" fillId="6" borderId="23" xfId="1" applyFont="1" applyFill="1" applyBorder="1" applyAlignment="1" applyProtection="1">
      <alignment horizontal="center" vertical="center" wrapText="1"/>
      <protection locked="0" hidden="1"/>
    </xf>
    <xf numFmtId="0" fontId="7" fillId="2" borderId="0" xfId="1" applyFont="1" applyFill="1" applyBorder="1" applyAlignment="1" applyProtection="1">
      <alignment horizontal="left" vertical="top" wrapText="1"/>
      <protection locked="0" hidden="1"/>
    </xf>
    <xf numFmtId="0" fontId="7" fillId="2" borderId="1" xfId="1" applyFont="1" applyFill="1" applyBorder="1" applyAlignment="1" applyProtection="1">
      <alignment horizontal="left" wrapText="1"/>
      <protection locked="0" hidden="1"/>
    </xf>
    <xf numFmtId="0" fontId="11" fillId="6" borderId="9" xfId="1" applyFont="1" applyFill="1" applyBorder="1" applyAlignment="1" applyProtection="1">
      <alignment horizontal="center" vertical="center" wrapText="1"/>
      <protection locked="0" hidden="1"/>
    </xf>
    <xf numFmtId="0" fontId="11" fillId="6" borderId="25" xfId="1" applyFont="1" applyFill="1" applyBorder="1" applyAlignment="1" applyProtection="1">
      <alignment horizontal="center" vertical="center" wrapText="1"/>
      <protection locked="0" hidden="1"/>
    </xf>
    <xf numFmtId="178" fontId="40" fillId="4" borderId="10" xfId="2" applyNumberFormat="1" applyFont="1" applyFill="1" applyBorder="1" applyAlignment="1" applyProtection="1">
      <alignment horizontal="right" vertical="center" shrinkToFit="1"/>
      <protection locked="0" hidden="1"/>
    </xf>
    <xf numFmtId="0" fontId="1" fillId="2" borderId="11" xfId="1" applyFont="1" applyBorder="1" applyAlignment="1" applyProtection="1">
      <alignment horizontal="left" vertical="top" wrapText="1"/>
      <protection locked="0" hidden="1"/>
    </xf>
  </cellXfs>
  <cellStyles count="3">
    <cellStyle name="Обычный" xfId="0" builtinId="0"/>
    <cellStyle name="Обычный 2" xfId="1" xr:uid="{00000000-0005-0000-0000-000001000000}"/>
    <cellStyle name="Обычный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Q60"/>
  <sheetViews>
    <sheetView topLeftCell="A10" zoomScale="75" zoomScaleNormal="75" workbookViewId="0">
      <selection activeCell="M38" sqref="M38"/>
    </sheetView>
  </sheetViews>
  <sheetFormatPr defaultColWidth="9.1171875" defaultRowHeight="12.7" outlineLevelRow="2" x14ac:dyDescent="0.4"/>
  <cols>
    <col min="1" max="1" width="7.29296875" style="132" customWidth="1"/>
    <col min="2" max="2" width="28.5859375" style="132" customWidth="1"/>
    <col min="3" max="3" width="14.29296875" style="132" customWidth="1"/>
    <col min="4" max="4" width="32.29296875" style="132" customWidth="1"/>
    <col min="5" max="5" width="27.1171875" style="132" customWidth="1"/>
    <col min="6" max="6" width="15.703125" style="132" customWidth="1"/>
    <col min="7" max="10" width="13.29296875" style="133" customWidth="1"/>
    <col min="11" max="17" width="9.1171875" style="132" customWidth="1"/>
    <col min="18" max="16384" width="9.1171875" style="132"/>
  </cols>
  <sheetData>
    <row r="1" spans="1:10" x14ac:dyDescent="0.4">
      <c r="J1" s="134" t="s">
        <v>403</v>
      </c>
    </row>
    <row r="2" spans="1:10" ht="9" customHeight="1" x14ac:dyDescent="0.4">
      <c r="J2" s="135"/>
    </row>
    <row r="3" spans="1:10" ht="18" customHeight="1" x14ac:dyDescent="0.4">
      <c r="B3" s="136" t="s">
        <v>404</v>
      </c>
      <c r="C3" s="136"/>
      <c r="D3" s="136"/>
      <c r="J3" s="137"/>
    </row>
    <row r="4" spans="1:10" x14ac:dyDescent="0.4">
      <c r="B4" s="222" t="s">
        <v>405</v>
      </c>
      <c r="C4" s="222"/>
      <c r="D4" s="222"/>
      <c r="E4" s="222"/>
      <c r="F4" s="222"/>
      <c r="G4" s="222"/>
      <c r="H4" s="223"/>
      <c r="I4" s="223"/>
      <c r="J4" s="138"/>
    </row>
    <row r="5" spans="1:10" x14ac:dyDescent="0.4">
      <c r="B5" s="139" t="s">
        <v>406</v>
      </c>
      <c r="C5" s="140"/>
      <c r="D5" s="140"/>
      <c r="E5" s="140"/>
      <c r="F5" s="140"/>
      <c r="G5" s="141"/>
      <c r="H5" s="224">
        <f>J44</f>
        <v>5452.4306918971124</v>
      </c>
      <c r="I5" s="224"/>
      <c r="J5" s="142" t="s">
        <v>407</v>
      </c>
    </row>
    <row r="6" spans="1:10" x14ac:dyDescent="0.4">
      <c r="A6" s="143"/>
      <c r="B6" s="225" t="s">
        <v>408</v>
      </c>
      <c r="C6" s="226"/>
      <c r="D6" s="226"/>
      <c r="E6" s="226"/>
      <c r="F6" s="226"/>
      <c r="G6" s="227"/>
      <c r="H6" s="144"/>
      <c r="I6" s="228" t="s">
        <v>409</v>
      </c>
      <c r="J6" s="228"/>
    </row>
    <row r="7" spans="1:10" x14ac:dyDescent="0.4">
      <c r="A7" s="143"/>
      <c r="B7" s="225" t="s">
        <v>410</v>
      </c>
      <c r="C7" s="226"/>
      <c r="D7" s="226"/>
      <c r="E7" s="226"/>
      <c r="F7" s="226"/>
      <c r="G7" s="227"/>
      <c r="H7" s="229">
        <f>I44</f>
        <v>752.05940577891204</v>
      </c>
      <c r="I7" s="229"/>
      <c r="J7" s="142" t="s">
        <v>407</v>
      </c>
    </row>
    <row r="8" spans="1:10" ht="9" customHeight="1" x14ac:dyDescent="0.4">
      <c r="J8" s="135"/>
    </row>
    <row r="9" spans="1:10" x14ac:dyDescent="0.4">
      <c r="A9" s="145"/>
      <c r="B9" s="204" t="s">
        <v>411</v>
      </c>
      <c r="C9" s="204"/>
      <c r="D9" s="204"/>
      <c r="E9" s="204"/>
      <c r="F9" s="204"/>
      <c r="G9" s="204"/>
      <c r="H9" s="204"/>
      <c r="I9" s="204"/>
    </row>
    <row r="10" spans="1:10" ht="15.95" customHeight="1" x14ac:dyDescent="0.4">
      <c r="A10" s="143"/>
      <c r="B10" s="146"/>
      <c r="C10" s="147"/>
      <c r="D10" s="147"/>
      <c r="E10" s="148"/>
      <c r="F10" s="148"/>
      <c r="J10" s="137"/>
    </row>
    <row r="11" spans="1:10" ht="15.45" customHeight="1" x14ac:dyDescent="0.4">
      <c r="B11" s="205" t="s">
        <v>412</v>
      </c>
      <c r="C11" s="205"/>
      <c r="D11" s="205"/>
      <c r="E11" s="205"/>
      <c r="F11" s="205"/>
      <c r="G11" s="205"/>
      <c r="H11" s="205"/>
      <c r="I11" s="205"/>
      <c r="J11" s="149"/>
    </row>
    <row r="12" spans="1:10" ht="9" customHeight="1" x14ac:dyDescent="0.4">
      <c r="J12" s="135"/>
    </row>
    <row r="13" spans="1:10" x14ac:dyDescent="0.4">
      <c r="B13" s="206" t="s">
        <v>8</v>
      </c>
      <c r="C13" s="206"/>
      <c r="D13" s="206"/>
      <c r="E13" s="206"/>
      <c r="F13" s="206"/>
      <c r="G13" s="206"/>
      <c r="H13" s="206"/>
      <c r="I13" s="206"/>
    </row>
    <row r="14" spans="1:10" x14ac:dyDescent="0.4">
      <c r="A14" s="150"/>
      <c r="B14" s="207" t="s">
        <v>413</v>
      </c>
      <c r="C14" s="207"/>
      <c r="D14" s="207"/>
      <c r="E14" s="207"/>
      <c r="F14" s="207"/>
      <c r="G14" s="207"/>
      <c r="H14" s="207"/>
      <c r="I14" s="207"/>
    </row>
    <row r="15" spans="1:10" ht="9" customHeight="1" x14ac:dyDescent="0.4">
      <c r="J15" s="135"/>
    </row>
    <row r="16" spans="1:10" ht="15" customHeight="1" x14ac:dyDescent="0.4">
      <c r="A16" s="208" t="s">
        <v>414</v>
      </c>
      <c r="B16" s="208"/>
      <c r="C16" s="208"/>
      <c r="D16" s="208"/>
      <c r="E16" s="208"/>
      <c r="F16" s="208"/>
      <c r="G16" s="208"/>
      <c r="H16" s="208"/>
      <c r="I16" s="208"/>
      <c r="J16" s="208"/>
    </row>
    <row r="17" spans="1:17" ht="13.2" customHeight="1" x14ac:dyDescent="0.4">
      <c r="A17" s="209" t="s">
        <v>19</v>
      </c>
      <c r="B17" s="211" t="s">
        <v>415</v>
      </c>
      <c r="C17" s="212"/>
      <c r="D17" s="211" t="s">
        <v>416</v>
      </c>
      <c r="E17" s="215"/>
      <c r="F17" s="212"/>
      <c r="G17" s="217" t="s">
        <v>417</v>
      </c>
      <c r="H17" s="218"/>
      <c r="I17" s="219"/>
      <c r="J17" s="220" t="s">
        <v>418</v>
      </c>
    </row>
    <row r="18" spans="1:17" ht="41.45" customHeight="1" x14ac:dyDescent="0.4">
      <c r="A18" s="210"/>
      <c r="B18" s="213"/>
      <c r="C18" s="214"/>
      <c r="D18" s="213"/>
      <c r="E18" s="216"/>
      <c r="F18" s="214"/>
      <c r="G18" s="151" t="s">
        <v>419</v>
      </c>
      <c r="H18" s="151" t="s">
        <v>420</v>
      </c>
      <c r="I18" s="151" t="s">
        <v>421</v>
      </c>
      <c r="J18" s="221"/>
    </row>
    <row r="19" spans="1:17" x14ac:dyDescent="0.4">
      <c r="A19" s="152">
        <v>1</v>
      </c>
      <c r="B19" s="201">
        <v>2</v>
      </c>
      <c r="C19" s="202"/>
      <c r="D19" s="201">
        <v>3</v>
      </c>
      <c r="E19" s="203"/>
      <c r="F19" s="202"/>
      <c r="G19" s="153">
        <v>4</v>
      </c>
      <c r="H19" s="153">
        <v>5</v>
      </c>
      <c r="I19" s="153">
        <v>6</v>
      </c>
      <c r="J19" s="153">
        <v>7</v>
      </c>
      <c r="K19" s="154"/>
    </row>
    <row r="20" spans="1:17" x14ac:dyDescent="0.4">
      <c r="A20" s="198" t="s">
        <v>422</v>
      </c>
      <c r="B20" s="199"/>
      <c r="C20" s="199"/>
      <c r="D20" s="199"/>
      <c r="E20" s="199"/>
      <c r="F20" s="199"/>
      <c r="G20" s="199"/>
      <c r="H20" s="199"/>
      <c r="I20" s="199"/>
      <c r="J20" s="200"/>
      <c r="K20" s="155"/>
      <c r="L20" s="156"/>
      <c r="M20" s="156"/>
      <c r="N20" s="156"/>
      <c r="O20" s="156"/>
      <c r="P20" s="156"/>
      <c r="Q20" s="156"/>
    </row>
    <row r="21" spans="1:17" ht="5.0999999999999996" customHeight="1" x14ac:dyDescent="0.4">
      <c r="A21" s="157"/>
      <c r="B21" s="158"/>
      <c r="C21" s="158"/>
      <c r="D21" s="158"/>
      <c r="E21" s="158"/>
      <c r="F21" s="158"/>
      <c r="G21" s="159"/>
      <c r="H21" s="159"/>
      <c r="I21" s="159"/>
      <c r="J21" s="160"/>
      <c r="K21" s="161"/>
      <c r="L21" s="162"/>
      <c r="M21" s="162"/>
      <c r="N21" s="162"/>
      <c r="O21" s="162"/>
      <c r="P21" s="162"/>
      <c r="Q21" s="162"/>
    </row>
    <row r="22" spans="1:17" outlineLevel="1" x14ac:dyDescent="0.4">
      <c r="A22" s="198" t="s">
        <v>423</v>
      </c>
      <c r="B22" s="199"/>
      <c r="C22" s="199"/>
      <c r="D22" s="199"/>
      <c r="E22" s="199"/>
      <c r="F22" s="199"/>
      <c r="G22" s="199"/>
      <c r="H22" s="199"/>
      <c r="I22" s="199"/>
      <c r="J22" s="200"/>
      <c r="K22" s="155"/>
      <c r="L22" s="156"/>
      <c r="M22" s="156"/>
      <c r="N22" s="156"/>
      <c r="O22" s="156"/>
      <c r="P22" s="156"/>
      <c r="Q22" s="156"/>
    </row>
    <row r="23" spans="1:17" ht="5.0999999999999996" customHeight="1" outlineLevel="1" x14ac:dyDescent="0.4">
      <c r="A23" s="157"/>
      <c r="B23" s="158"/>
      <c r="C23" s="158"/>
      <c r="D23" s="158"/>
      <c r="E23" s="158"/>
      <c r="F23" s="158"/>
      <c r="G23" s="159"/>
      <c r="H23" s="159"/>
      <c r="I23" s="159"/>
      <c r="J23" s="160"/>
      <c r="K23" s="161"/>
      <c r="L23" s="162"/>
      <c r="M23" s="162"/>
      <c r="N23" s="162"/>
      <c r="O23" s="162"/>
      <c r="P23" s="162"/>
      <c r="Q23" s="162"/>
    </row>
    <row r="24" spans="1:17" ht="30" customHeight="1" outlineLevel="2" x14ac:dyDescent="0.4">
      <c r="A24" s="163">
        <v>1</v>
      </c>
      <c r="B24" s="191" t="s">
        <v>329</v>
      </c>
      <c r="C24" s="192"/>
      <c r="D24" s="193" t="s">
        <v>12</v>
      </c>
      <c r="E24" s="194"/>
      <c r="F24" s="195"/>
      <c r="G24" s="164">
        <f>J24-H24</f>
        <v>3935.98</v>
      </c>
      <c r="H24" s="164"/>
      <c r="I24" s="164"/>
      <c r="J24" s="164">
        <f>'02-01-01-02'!G22*0.001</f>
        <v>3935.98</v>
      </c>
      <c r="K24" s="155"/>
      <c r="L24" s="165"/>
      <c r="M24" s="165"/>
      <c r="N24" s="165"/>
      <c r="O24" s="165"/>
      <c r="P24" s="165"/>
      <c r="Q24" s="165"/>
    </row>
    <row r="25" spans="1:17" ht="5.0999999999999996" customHeight="1" outlineLevel="1" x14ac:dyDescent="0.4">
      <c r="A25" s="157"/>
      <c r="B25" s="158"/>
      <c r="C25" s="158"/>
      <c r="D25" s="158"/>
      <c r="E25" s="158"/>
      <c r="F25" s="158"/>
      <c r="G25" s="159"/>
      <c r="H25" s="159"/>
      <c r="I25" s="159"/>
      <c r="J25" s="160"/>
      <c r="K25" s="161"/>
      <c r="L25" s="162"/>
      <c r="M25" s="162"/>
      <c r="N25" s="162"/>
      <c r="O25" s="162"/>
      <c r="P25" s="162"/>
      <c r="Q25" s="162"/>
    </row>
    <row r="26" spans="1:17" outlineLevel="1" x14ac:dyDescent="0.4">
      <c r="A26" s="166"/>
      <c r="B26" s="184"/>
      <c r="C26" s="185"/>
      <c r="D26" s="186" t="s">
        <v>424</v>
      </c>
      <c r="E26" s="187"/>
      <c r="F26" s="188"/>
      <c r="G26" s="167">
        <f>G24</f>
        <v>3935.98</v>
      </c>
      <c r="H26" s="167"/>
      <c r="I26" s="167"/>
      <c r="J26" s="167">
        <f>J24</f>
        <v>3935.98</v>
      </c>
      <c r="K26" s="155"/>
      <c r="L26" s="168"/>
      <c r="M26" s="168"/>
      <c r="N26" s="168"/>
      <c r="O26" s="168"/>
      <c r="P26" s="168"/>
      <c r="Q26" s="168"/>
    </row>
    <row r="27" spans="1:17" outlineLevel="1" x14ac:dyDescent="0.4">
      <c r="A27" s="166"/>
      <c r="B27" s="184"/>
      <c r="C27" s="185"/>
      <c r="D27" s="186" t="s">
        <v>425</v>
      </c>
      <c r="E27" s="187"/>
      <c r="F27" s="188"/>
      <c r="G27" s="167">
        <f>G26</f>
        <v>3935.98</v>
      </c>
      <c r="H27" s="167"/>
      <c r="I27" s="167"/>
      <c r="J27" s="167">
        <f>J26</f>
        <v>3935.98</v>
      </c>
      <c r="K27" s="155"/>
      <c r="L27" s="168"/>
      <c r="M27" s="168"/>
      <c r="N27" s="168"/>
      <c r="O27" s="168"/>
      <c r="P27" s="168"/>
      <c r="Q27" s="168"/>
    </row>
    <row r="28" spans="1:17" ht="5.0999999999999996" customHeight="1" outlineLevel="1" x14ac:dyDescent="0.4">
      <c r="A28" s="157"/>
      <c r="B28" s="158"/>
      <c r="C28" s="158"/>
      <c r="D28" s="158"/>
      <c r="E28" s="158"/>
      <c r="F28" s="158"/>
      <c r="G28" s="159"/>
      <c r="H28" s="159"/>
      <c r="I28" s="159"/>
      <c r="J28" s="160"/>
      <c r="K28" s="161"/>
      <c r="L28" s="162"/>
      <c r="M28" s="162"/>
      <c r="N28" s="162"/>
      <c r="O28" s="162"/>
      <c r="P28" s="162"/>
      <c r="Q28" s="162"/>
    </row>
    <row r="29" spans="1:17" outlineLevel="1" x14ac:dyDescent="0.4">
      <c r="A29" s="198" t="s">
        <v>426</v>
      </c>
      <c r="B29" s="199"/>
      <c r="C29" s="199"/>
      <c r="D29" s="199"/>
      <c r="E29" s="199"/>
      <c r="F29" s="199"/>
      <c r="G29" s="199"/>
      <c r="H29" s="199"/>
      <c r="I29" s="199"/>
      <c r="J29" s="200"/>
      <c r="K29" s="155"/>
      <c r="L29" s="156"/>
      <c r="M29" s="156"/>
      <c r="N29" s="156"/>
      <c r="O29" s="156"/>
      <c r="P29" s="156"/>
      <c r="Q29" s="156"/>
    </row>
    <row r="30" spans="1:17" ht="5.0999999999999996" customHeight="1" outlineLevel="1" x14ac:dyDescent="0.4">
      <c r="A30" s="157"/>
      <c r="B30" s="158"/>
      <c r="C30" s="158"/>
      <c r="D30" s="158"/>
      <c r="E30" s="158"/>
      <c r="F30" s="158"/>
      <c r="G30" s="159"/>
      <c r="H30" s="159"/>
      <c r="I30" s="159"/>
      <c r="J30" s="160"/>
      <c r="K30" s="161"/>
      <c r="L30" s="162"/>
      <c r="M30" s="162"/>
      <c r="N30" s="162"/>
      <c r="O30" s="162"/>
      <c r="P30" s="162"/>
      <c r="Q30" s="162"/>
    </row>
    <row r="31" spans="1:17" ht="25.5" customHeight="1" outlineLevel="2" x14ac:dyDescent="0.4">
      <c r="A31" s="163">
        <v>2</v>
      </c>
      <c r="B31" s="191" t="s">
        <v>427</v>
      </c>
      <c r="C31" s="192"/>
      <c r="D31" s="193" t="s">
        <v>276</v>
      </c>
      <c r="E31" s="194"/>
      <c r="F31" s="195"/>
      <c r="G31" s="164">
        <f>G27*6.3%</f>
        <v>247.96674000000002</v>
      </c>
      <c r="H31" s="164"/>
      <c r="I31" s="164"/>
      <c r="J31" s="164">
        <f>G31</f>
        <v>247.96674000000002</v>
      </c>
      <c r="K31" s="155"/>
      <c r="L31" s="165"/>
      <c r="M31" s="165"/>
      <c r="N31" s="165"/>
      <c r="O31" s="165"/>
      <c r="P31" s="165"/>
      <c r="Q31" s="165"/>
    </row>
    <row r="32" spans="1:17" ht="5.0999999999999996" customHeight="1" outlineLevel="1" x14ac:dyDescent="0.4">
      <c r="A32" s="157"/>
      <c r="B32" s="158"/>
      <c r="C32" s="158"/>
      <c r="D32" s="158"/>
      <c r="E32" s="158"/>
      <c r="F32" s="158"/>
      <c r="G32" s="159"/>
      <c r="H32" s="159"/>
      <c r="I32" s="159"/>
      <c r="J32" s="160"/>
      <c r="K32" s="161"/>
      <c r="L32" s="162"/>
      <c r="M32" s="162"/>
      <c r="N32" s="162"/>
      <c r="O32" s="162"/>
      <c r="P32" s="162"/>
      <c r="Q32" s="162"/>
    </row>
    <row r="33" spans="1:17" outlineLevel="1" x14ac:dyDescent="0.4">
      <c r="A33" s="166"/>
      <c r="B33" s="184"/>
      <c r="C33" s="185"/>
      <c r="D33" s="186" t="s">
        <v>428</v>
      </c>
      <c r="E33" s="187"/>
      <c r="F33" s="188"/>
      <c r="G33" s="167">
        <f>G31</f>
        <v>247.96674000000002</v>
      </c>
      <c r="H33" s="167"/>
      <c r="I33" s="167"/>
      <c r="J33" s="167">
        <f>J31</f>
        <v>247.96674000000002</v>
      </c>
      <c r="K33" s="155"/>
      <c r="L33" s="168"/>
      <c r="M33" s="168"/>
      <c r="N33" s="168"/>
      <c r="O33" s="168"/>
      <c r="P33" s="168"/>
      <c r="Q33" s="168"/>
    </row>
    <row r="34" spans="1:17" outlineLevel="1" x14ac:dyDescent="0.4">
      <c r="A34" s="166"/>
      <c r="B34" s="184"/>
      <c r="C34" s="185"/>
      <c r="D34" s="186" t="s">
        <v>429</v>
      </c>
      <c r="E34" s="187"/>
      <c r="F34" s="188"/>
      <c r="G34" s="167">
        <f>G27+G33</f>
        <v>4183.9467400000003</v>
      </c>
      <c r="H34" s="167">
        <f t="shared" ref="H34:J34" si="0">H27+H33</f>
        <v>0</v>
      </c>
      <c r="I34" s="167"/>
      <c r="J34" s="167">
        <f t="shared" si="0"/>
        <v>4183.9467400000003</v>
      </c>
      <c r="K34" s="155"/>
      <c r="L34" s="168"/>
      <c r="M34" s="168"/>
      <c r="N34" s="168"/>
      <c r="O34" s="168"/>
      <c r="P34" s="168"/>
      <c r="Q34" s="168"/>
    </row>
    <row r="35" spans="1:17" outlineLevel="2" x14ac:dyDescent="0.4">
      <c r="A35" s="163">
        <v>3</v>
      </c>
      <c r="B35" s="191" t="s">
        <v>430</v>
      </c>
      <c r="C35" s="192"/>
      <c r="D35" s="193" t="s">
        <v>277</v>
      </c>
      <c r="E35" s="194"/>
      <c r="F35" s="195"/>
      <c r="G35" s="164">
        <f>G34*5%</f>
        <v>209.19733700000003</v>
      </c>
      <c r="H35" s="164"/>
      <c r="I35" s="164"/>
      <c r="J35" s="164">
        <f>G35</f>
        <v>209.19733700000003</v>
      </c>
      <c r="K35" s="155"/>
      <c r="L35" s="165"/>
      <c r="M35" s="165"/>
      <c r="N35" s="165"/>
      <c r="O35" s="165"/>
      <c r="P35" s="165"/>
      <c r="Q35" s="165"/>
    </row>
    <row r="36" spans="1:17" outlineLevel="2" x14ac:dyDescent="0.4">
      <c r="A36" s="163">
        <v>4</v>
      </c>
      <c r="B36" s="191" t="s">
        <v>431</v>
      </c>
      <c r="C36" s="192"/>
      <c r="D36" s="193" t="s">
        <v>278</v>
      </c>
      <c r="E36" s="194"/>
      <c r="F36" s="195"/>
      <c r="G36" s="164">
        <f>G34*5%</f>
        <v>209.19733700000003</v>
      </c>
      <c r="H36" s="164">
        <f>H34*5%</f>
        <v>0</v>
      </c>
      <c r="I36" s="164"/>
      <c r="J36" s="164">
        <f>G36+H36</f>
        <v>209.19733700000003</v>
      </c>
      <c r="K36" s="155"/>
      <c r="L36" s="165"/>
      <c r="M36" s="165"/>
      <c r="N36" s="165"/>
      <c r="O36" s="165"/>
      <c r="P36" s="165"/>
      <c r="Q36" s="165"/>
    </row>
    <row r="37" spans="1:17" ht="5.0999999999999996" customHeight="1" x14ac:dyDescent="0.4">
      <c r="A37" s="157"/>
      <c r="B37" s="158"/>
      <c r="C37" s="158"/>
      <c r="D37" s="158"/>
      <c r="E37" s="158"/>
      <c r="F37" s="158"/>
      <c r="G37" s="159"/>
      <c r="H37" s="159"/>
      <c r="I37" s="159"/>
      <c r="J37" s="160"/>
      <c r="K37" s="161"/>
      <c r="L37" s="162"/>
      <c r="M37" s="162"/>
      <c r="N37" s="162"/>
      <c r="O37" s="162"/>
      <c r="P37" s="162"/>
      <c r="Q37" s="162"/>
    </row>
    <row r="38" spans="1:17" x14ac:dyDescent="0.4">
      <c r="A38" s="166"/>
      <c r="B38" s="184"/>
      <c r="C38" s="185"/>
      <c r="D38" s="186" t="s">
        <v>432</v>
      </c>
      <c r="E38" s="187"/>
      <c r="F38" s="188"/>
      <c r="G38" s="167">
        <f>G34+G35+G36</f>
        <v>4602.3414139999995</v>
      </c>
      <c r="H38" s="167">
        <f t="shared" ref="H38:J38" si="1">H34+H35+H36</f>
        <v>0</v>
      </c>
      <c r="I38" s="167"/>
      <c r="J38" s="167">
        <f t="shared" si="1"/>
        <v>4602.3414139999995</v>
      </c>
      <c r="K38" s="155"/>
      <c r="L38" s="168"/>
      <c r="M38" s="168"/>
      <c r="N38" s="168"/>
      <c r="O38" s="168"/>
      <c r="P38" s="168"/>
      <c r="Q38" s="168"/>
    </row>
    <row r="39" spans="1:17" outlineLevel="1" x14ac:dyDescent="0.4">
      <c r="A39" s="169"/>
      <c r="B39" s="170"/>
      <c r="C39" s="170"/>
      <c r="D39" s="196" t="s">
        <v>433</v>
      </c>
      <c r="E39" s="197"/>
      <c r="F39" s="197"/>
      <c r="G39" s="171"/>
      <c r="H39" s="171"/>
      <c r="I39" s="171"/>
      <c r="J39" s="172"/>
      <c r="K39" s="173"/>
      <c r="N39" s="174"/>
      <c r="Q39" s="174"/>
    </row>
    <row r="40" spans="1:17" outlineLevel="1" x14ac:dyDescent="0.4">
      <c r="A40" s="163">
        <v>5</v>
      </c>
      <c r="B40" s="191" t="s">
        <v>434</v>
      </c>
      <c r="C40" s="192"/>
      <c r="D40" s="193" t="s">
        <v>435</v>
      </c>
      <c r="E40" s="194"/>
      <c r="F40" s="195"/>
      <c r="G40" s="164">
        <f>G38*1.0213</f>
        <v>4700.3712861182003</v>
      </c>
      <c r="H40" s="164">
        <f t="shared" ref="H40:J40" si="2">H38*1.0213</f>
        <v>0</v>
      </c>
      <c r="I40" s="164"/>
      <c r="J40" s="164">
        <f t="shared" si="2"/>
        <v>4700.3712861182003</v>
      </c>
      <c r="K40" s="155"/>
      <c r="L40" s="165"/>
      <c r="M40" s="165"/>
      <c r="N40" s="165"/>
      <c r="O40" s="165"/>
      <c r="P40" s="165"/>
      <c r="Q40" s="165"/>
    </row>
    <row r="41" spans="1:17" ht="5.0999999999999996" customHeight="1" x14ac:dyDescent="0.4">
      <c r="A41" s="157"/>
      <c r="B41" s="158"/>
      <c r="C41" s="158"/>
      <c r="D41" s="158"/>
      <c r="E41" s="158"/>
      <c r="F41" s="158"/>
      <c r="G41" s="159"/>
      <c r="H41" s="159"/>
      <c r="I41" s="159"/>
      <c r="J41" s="160"/>
      <c r="K41" s="161"/>
      <c r="L41" s="162"/>
      <c r="M41" s="162"/>
      <c r="N41" s="162"/>
      <c r="O41" s="162"/>
      <c r="P41" s="162"/>
      <c r="Q41" s="162"/>
    </row>
    <row r="42" spans="1:17" x14ac:dyDescent="0.4">
      <c r="A42" s="166"/>
      <c r="B42" s="184"/>
      <c r="C42" s="185"/>
      <c r="D42" s="186" t="s">
        <v>436</v>
      </c>
      <c r="E42" s="187"/>
      <c r="F42" s="188"/>
      <c r="G42" s="167">
        <f>G40</f>
        <v>4700.3712861182003</v>
      </c>
      <c r="H42" s="167">
        <f t="shared" ref="H42:J42" si="3">H40</f>
        <v>0</v>
      </c>
      <c r="I42" s="167"/>
      <c r="J42" s="259">
        <f t="shared" si="3"/>
        <v>4700.3712861182003</v>
      </c>
      <c r="K42" s="155"/>
      <c r="L42" s="168"/>
      <c r="M42" s="168"/>
      <c r="N42" s="168"/>
      <c r="O42" s="168"/>
      <c r="P42" s="168"/>
      <c r="Q42" s="168"/>
    </row>
    <row r="43" spans="1:17" x14ac:dyDescent="0.4">
      <c r="A43" s="175">
        <v>6</v>
      </c>
      <c r="B43" s="189"/>
      <c r="C43" s="185"/>
      <c r="D43" s="190" t="s">
        <v>437</v>
      </c>
      <c r="E43" s="187"/>
      <c r="F43" s="188"/>
      <c r="G43" s="176"/>
      <c r="H43" s="176"/>
      <c r="I43" s="176">
        <f>J42*0.16</f>
        <v>752.05940577891204</v>
      </c>
      <c r="J43" s="176">
        <f>I43</f>
        <v>752.05940577891204</v>
      </c>
      <c r="K43" s="155"/>
      <c r="L43" s="168"/>
      <c r="M43" s="168"/>
      <c r="N43" s="168"/>
      <c r="O43" s="168"/>
      <c r="P43" s="168"/>
      <c r="Q43" s="168"/>
    </row>
    <row r="44" spans="1:17" x14ac:dyDescent="0.4">
      <c r="A44" s="166"/>
      <c r="B44" s="184"/>
      <c r="C44" s="185"/>
      <c r="D44" s="186" t="s">
        <v>438</v>
      </c>
      <c r="E44" s="187"/>
      <c r="F44" s="188"/>
      <c r="G44" s="167">
        <f>G42+G43</f>
        <v>4700.3712861182003</v>
      </c>
      <c r="H44" s="167">
        <f t="shared" ref="H44:J44" si="4">H42+H43</f>
        <v>0</v>
      </c>
      <c r="I44" s="167">
        <f t="shared" si="4"/>
        <v>752.05940577891204</v>
      </c>
      <c r="J44" s="167">
        <f t="shared" si="4"/>
        <v>5452.4306918971124</v>
      </c>
      <c r="K44" s="155"/>
      <c r="L44" s="168"/>
      <c r="M44" s="168"/>
      <c r="N44" s="168"/>
      <c r="O44" s="168"/>
      <c r="P44" s="168"/>
      <c r="Q44" s="168"/>
    </row>
    <row r="45" spans="1:17" ht="14.25" customHeight="1" x14ac:dyDescent="0.4">
      <c r="A45" s="177"/>
      <c r="B45" s="181"/>
      <c r="C45" s="181"/>
      <c r="D45" s="181"/>
      <c r="E45" s="181"/>
      <c r="F45" s="181"/>
      <c r="G45" s="181"/>
      <c r="H45" s="181"/>
      <c r="I45" s="181"/>
      <c r="J45" s="178"/>
      <c r="K45" s="177"/>
      <c r="L45" s="177"/>
      <c r="M45" s="177"/>
      <c r="N45" s="177"/>
    </row>
    <row r="46" spans="1:17" ht="14.25" customHeight="1" x14ac:dyDescent="0.4">
      <c r="A46" s="177"/>
      <c r="B46" s="181"/>
      <c r="C46" s="181"/>
      <c r="D46" s="181"/>
      <c r="E46" s="181"/>
      <c r="F46" s="181"/>
      <c r="G46" s="181"/>
      <c r="H46" s="181"/>
      <c r="I46" s="181"/>
      <c r="J46" s="178"/>
      <c r="K46" s="177"/>
      <c r="L46" s="177"/>
      <c r="M46" s="177"/>
      <c r="N46" s="177"/>
    </row>
    <row r="47" spans="1:17" ht="14.25" customHeight="1" x14ac:dyDescent="0.4">
      <c r="A47" s="179"/>
      <c r="B47" s="182" t="s">
        <v>439</v>
      </c>
      <c r="C47" s="182"/>
      <c r="D47" s="182"/>
      <c r="E47" s="182"/>
      <c r="F47" s="183"/>
      <c r="G47" s="183"/>
      <c r="H47" s="183"/>
      <c r="I47" s="183"/>
    </row>
    <row r="48" spans="1:17" ht="14.25" customHeight="1" x14ac:dyDescent="0.4">
      <c r="A48" s="177"/>
      <c r="B48" s="181" t="s">
        <v>440</v>
      </c>
      <c r="C48" s="181"/>
      <c r="D48" s="181"/>
      <c r="E48" s="181"/>
      <c r="F48" s="181"/>
      <c r="G48" s="181"/>
      <c r="H48" s="181"/>
      <c r="I48" s="181"/>
      <c r="J48" s="178"/>
      <c r="K48" s="177"/>
      <c r="L48" s="177"/>
      <c r="M48" s="177"/>
      <c r="N48" s="177"/>
    </row>
    <row r="49" spans="1:14" ht="14.25" customHeight="1" x14ac:dyDescent="0.4">
      <c r="A49" s="177"/>
      <c r="B49" s="181"/>
      <c r="C49" s="181"/>
      <c r="D49" s="181"/>
      <c r="E49" s="181"/>
      <c r="F49" s="181"/>
      <c r="G49" s="181"/>
      <c r="H49" s="181"/>
      <c r="I49" s="181"/>
      <c r="J49" s="178"/>
      <c r="K49" s="177"/>
      <c r="L49" s="177"/>
      <c r="M49" s="177"/>
      <c r="N49" s="177"/>
    </row>
    <row r="50" spans="1:14" ht="14.25" customHeight="1" x14ac:dyDescent="0.4">
      <c r="A50" s="179"/>
      <c r="B50" s="182" t="s">
        <v>441</v>
      </c>
      <c r="C50" s="182"/>
      <c r="D50" s="182"/>
      <c r="E50" s="182"/>
      <c r="F50" s="183"/>
      <c r="G50" s="183"/>
      <c r="H50" s="183"/>
      <c r="I50" s="183"/>
    </row>
    <row r="51" spans="1:14" ht="14.25" customHeight="1" x14ac:dyDescent="0.4">
      <c r="A51" s="177"/>
      <c r="B51" s="181" t="s">
        <v>440</v>
      </c>
      <c r="C51" s="181"/>
      <c r="D51" s="181"/>
      <c r="E51" s="181"/>
      <c r="F51" s="181"/>
      <c r="G51" s="181"/>
      <c r="H51" s="181"/>
      <c r="I51" s="181"/>
      <c r="J51" s="178"/>
      <c r="K51" s="177"/>
      <c r="L51" s="177"/>
      <c r="M51" s="177"/>
      <c r="N51" s="177"/>
    </row>
    <row r="52" spans="1:14" ht="14.25" customHeight="1" x14ac:dyDescent="0.4">
      <c r="A52" s="177"/>
      <c r="B52" s="181"/>
      <c r="C52" s="181"/>
      <c r="D52" s="181"/>
      <c r="E52" s="181"/>
      <c r="F52" s="181"/>
      <c r="G52" s="181"/>
      <c r="H52" s="181"/>
      <c r="I52" s="181"/>
      <c r="J52" s="178"/>
      <c r="K52" s="177"/>
      <c r="L52" s="177"/>
      <c r="M52" s="177"/>
      <c r="N52" s="177"/>
    </row>
    <row r="53" spans="1:14" ht="14.25" customHeight="1" x14ac:dyDescent="0.4">
      <c r="A53" s="179"/>
      <c r="B53" s="182" t="s">
        <v>442</v>
      </c>
      <c r="C53" s="182"/>
      <c r="D53" s="182"/>
      <c r="E53" s="182"/>
      <c r="F53" s="183"/>
      <c r="G53" s="183"/>
      <c r="H53" s="183"/>
      <c r="I53" s="183"/>
    </row>
    <row r="54" spans="1:14" ht="14.25" customHeight="1" x14ac:dyDescent="0.4">
      <c r="A54" s="177"/>
      <c r="B54" s="181" t="s">
        <v>440</v>
      </c>
      <c r="C54" s="181"/>
      <c r="D54" s="181"/>
      <c r="E54" s="181"/>
      <c r="F54" s="181"/>
      <c r="G54" s="181"/>
      <c r="H54" s="181"/>
      <c r="I54" s="181"/>
      <c r="J54" s="178"/>
      <c r="K54" s="177"/>
      <c r="L54" s="177"/>
      <c r="M54" s="177"/>
      <c r="N54" s="177"/>
    </row>
    <row r="55" spans="1:14" ht="14.25" customHeight="1" x14ac:dyDescent="0.4">
      <c r="A55" s="177"/>
      <c r="B55" s="181"/>
      <c r="C55" s="181"/>
      <c r="D55" s="181"/>
      <c r="E55" s="181"/>
      <c r="F55" s="181"/>
      <c r="G55" s="181"/>
      <c r="H55" s="181"/>
      <c r="I55" s="181"/>
      <c r="J55" s="178"/>
      <c r="K55" s="177"/>
      <c r="L55" s="177"/>
      <c r="M55" s="177"/>
      <c r="N55" s="177"/>
    </row>
    <row r="56" spans="1:14" ht="14.25" customHeight="1" x14ac:dyDescent="0.4">
      <c r="A56" s="179"/>
      <c r="B56" s="182" t="s">
        <v>443</v>
      </c>
      <c r="C56" s="182"/>
      <c r="D56" s="182"/>
      <c r="E56" s="182"/>
      <c r="F56" s="183"/>
      <c r="G56" s="183"/>
      <c r="H56" s="183"/>
      <c r="I56" s="183"/>
    </row>
    <row r="57" spans="1:14" ht="14.25" customHeight="1" x14ac:dyDescent="0.4">
      <c r="A57" s="177"/>
      <c r="B57" s="181" t="s">
        <v>440</v>
      </c>
      <c r="C57" s="181"/>
      <c r="D57" s="181"/>
      <c r="E57" s="181"/>
      <c r="F57" s="181"/>
      <c r="G57" s="181"/>
      <c r="H57" s="181"/>
      <c r="I57" s="181"/>
      <c r="J57" s="178"/>
      <c r="K57" s="177"/>
      <c r="L57" s="177"/>
      <c r="M57" s="177"/>
      <c r="N57" s="177"/>
    </row>
    <row r="58" spans="1:14" ht="14.25" customHeight="1" x14ac:dyDescent="0.4">
      <c r="A58" s="177"/>
      <c r="B58" s="181"/>
      <c r="C58" s="181"/>
      <c r="D58" s="181"/>
      <c r="E58" s="181"/>
      <c r="F58" s="181"/>
      <c r="G58" s="181"/>
      <c r="H58" s="181"/>
      <c r="I58" s="181"/>
      <c r="J58" s="178"/>
      <c r="K58" s="177"/>
      <c r="L58" s="177"/>
      <c r="M58" s="177"/>
      <c r="N58" s="177"/>
    </row>
    <row r="60" spans="1:14" x14ac:dyDescent="0.4">
      <c r="A60" s="180"/>
    </row>
  </sheetData>
  <mergeCells count="67">
    <mergeCell ref="B7:G7"/>
    <mergeCell ref="H7:I7"/>
    <mergeCell ref="B4:G4"/>
    <mergeCell ref="H4:I4"/>
    <mergeCell ref="H5:I5"/>
    <mergeCell ref="B6:G6"/>
    <mergeCell ref="I6:J6"/>
    <mergeCell ref="A17:A18"/>
    <mergeCell ref="B17:C18"/>
    <mergeCell ref="D17:F18"/>
    <mergeCell ref="G17:I17"/>
    <mergeCell ref="J17:J18"/>
    <mergeCell ref="B9:I9"/>
    <mergeCell ref="B11:I11"/>
    <mergeCell ref="B13:I13"/>
    <mergeCell ref="B14:I14"/>
    <mergeCell ref="A16:J16"/>
    <mergeCell ref="B31:C31"/>
    <mergeCell ref="D31:F31"/>
    <mergeCell ref="B19:C19"/>
    <mergeCell ref="D19:F19"/>
    <mergeCell ref="A20:J20"/>
    <mergeCell ref="A22:J22"/>
    <mergeCell ref="B24:C24"/>
    <mergeCell ref="D24:F24"/>
    <mergeCell ref="B26:C26"/>
    <mergeCell ref="D26:F26"/>
    <mergeCell ref="B27:C27"/>
    <mergeCell ref="D27:F27"/>
    <mergeCell ref="A29:J29"/>
    <mergeCell ref="B40:C40"/>
    <mergeCell ref="D40:F40"/>
    <mergeCell ref="B33:C33"/>
    <mergeCell ref="D33:F33"/>
    <mergeCell ref="B34:C34"/>
    <mergeCell ref="D34:F34"/>
    <mergeCell ref="B35:C35"/>
    <mergeCell ref="D35:F35"/>
    <mergeCell ref="B36:C36"/>
    <mergeCell ref="D36:F36"/>
    <mergeCell ref="B38:C38"/>
    <mergeCell ref="D38:F38"/>
    <mergeCell ref="D39:F39"/>
    <mergeCell ref="B49:I49"/>
    <mergeCell ref="B42:C42"/>
    <mergeCell ref="D42:F42"/>
    <mergeCell ref="B43:C43"/>
    <mergeCell ref="D43:F43"/>
    <mergeCell ref="B44:C44"/>
    <mergeCell ref="D44:F44"/>
    <mergeCell ref="B45:I45"/>
    <mergeCell ref="B46:I46"/>
    <mergeCell ref="B47:E47"/>
    <mergeCell ref="F47:I47"/>
    <mergeCell ref="B48:I48"/>
    <mergeCell ref="B58:I58"/>
    <mergeCell ref="B50:E50"/>
    <mergeCell ref="F50:I50"/>
    <mergeCell ref="B51:I51"/>
    <mergeCell ref="B52:I52"/>
    <mergeCell ref="B53:E53"/>
    <mergeCell ref="F53:I53"/>
    <mergeCell ref="B54:I54"/>
    <mergeCell ref="B55:I55"/>
    <mergeCell ref="B56:E56"/>
    <mergeCell ref="F56:I56"/>
    <mergeCell ref="B57:I57"/>
  </mergeCells>
  <printOptions horizontalCentered="1"/>
  <pageMargins left="0.70866141729999998" right="0.31496062990000001" top="0.31496062990000001" bottom="0.31496062990000001" header="0.23622047239999999" footer="0.23622047239999999"/>
  <pageSetup paperSize="9" scale="77" fitToHeight="1000" orientation="landscape" useFirstPageNumber="1" horizontalDpi="300" verticalDpi="300" r:id="rId1"/>
  <headerFooter>
    <oddHeader>&amp;L&amp;"Arial,обычный"&amp;8Программный комплекс АВС (редакция 2026.7)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1:H263"/>
  <sheetViews>
    <sheetView tabSelected="1" topLeftCell="A4" zoomScaleNormal="100" workbookViewId="0">
      <selection activeCell="C10" sqref="C10:G10"/>
    </sheetView>
  </sheetViews>
  <sheetFormatPr defaultColWidth="9.1171875" defaultRowHeight="12.7" outlineLevelRow="2" x14ac:dyDescent="0.4"/>
  <cols>
    <col min="1" max="1" width="7.5859375" style="1" customWidth="1"/>
    <col min="2" max="2" width="19.29296875" style="1" customWidth="1"/>
    <col min="3" max="3" width="55.29296875" style="1" customWidth="1"/>
    <col min="4" max="4" width="17.703125" style="1" customWidth="1"/>
    <col min="5" max="5" width="13" style="1" customWidth="1"/>
    <col min="6" max="7" width="15.5859375" style="1" customWidth="1"/>
    <col min="8" max="8" width="39.1171875" style="1" customWidth="1"/>
    <col min="9" max="16384" width="9.1171875" style="1"/>
  </cols>
  <sheetData>
    <row r="1" spans="1:8" x14ac:dyDescent="0.4">
      <c r="A1" s="125"/>
      <c r="B1" s="125"/>
      <c r="C1" s="125"/>
      <c r="D1" s="125"/>
      <c r="E1" s="125"/>
      <c r="F1" s="124" t="s">
        <v>5</v>
      </c>
      <c r="G1" s="123" t="s">
        <v>6</v>
      </c>
    </row>
    <row r="2" spans="1:8" x14ac:dyDescent="0.4">
      <c r="A2" s="122"/>
      <c r="B2" s="122"/>
      <c r="C2" s="121"/>
      <c r="D2" s="48"/>
      <c r="E2" s="48"/>
      <c r="F2" s="48"/>
      <c r="G2" s="50"/>
    </row>
    <row r="3" spans="1:8" ht="13.2" customHeight="1" x14ac:dyDescent="0.4">
      <c r="A3" s="237" t="s">
        <v>7</v>
      </c>
      <c r="B3" s="237"/>
      <c r="C3" s="120" t="s">
        <v>8</v>
      </c>
      <c r="D3" s="120"/>
      <c r="E3" s="120"/>
      <c r="F3" s="120"/>
      <c r="G3" s="120"/>
    </row>
    <row r="4" spans="1:8" ht="7.5" customHeight="1" x14ac:dyDescent="0.4">
      <c r="A4" s="240"/>
      <c r="B4" s="240"/>
      <c r="C4" s="240"/>
      <c r="D4" s="241"/>
      <c r="E4" s="241"/>
      <c r="F4" s="241"/>
      <c r="G4" s="241"/>
    </row>
    <row r="5" spans="1:8" ht="13.2" customHeight="1" x14ac:dyDescent="0.4">
      <c r="A5" s="237" t="s">
        <v>9</v>
      </c>
      <c r="B5" s="237"/>
      <c r="C5" s="120" t="s">
        <v>10</v>
      </c>
      <c r="D5" s="120"/>
      <c r="E5" s="120"/>
      <c r="F5" s="120"/>
      <c r="G5" s="120"/>
    </row>
    <row r="6" spans="1:8" x14ac:dyDescent="0.4">
      <c r="A6" s="240"/>
      <c r="B6" s="240"/>
      <c r="C6" s="240"/>
      <c r="D6" s="241"/>
      <c r="E6" s="241"/>
      <c r="F6" s="241"/>
      <c r="G6" s="241"/>
    </row>
    <row r="7" spans="1:8" ht="14.25" customHeight="1" x14ac:dyDescent="0.4">
      <c r="A7" s="242" t="s">
        <v>401</v>
      </c>
      <c r="B7" s="242"/>
      <c r="C7" s="242"/>
      <c r="D7" s="242"/>
      <c r="E7" s="242"/>
      <c r="F7" s="242"/>
      <c r="G7" s="242"/>
    </row>
    <row r="8" spans="1:8" ht="14.25" customHeight="1" x14ac:dyDescent="0.4">
      <c r="A8" s="238" t="s">
        <v>11</v>
      </c>
      <c r="B8" s="238"/>
      <c r="C8" s="238"/>
      <c r="D8" s="238"/>
      <c r="E8" s="238"/>
      <c r="F8" s="238"/>
      <c r="G8" s="238"/>
      <c r="H8" s="119"/>
    </row>
    <row r="9" spans="1:8" ht="13.95" customHeight="1" x14ac:dyDescent="0.4">
      <c r="A9" s="238"/>
      <c r="B9" s="238"/>
      <c r="C9" s="238"/>
      <c r="D9" s="238"/>
      <c r="E9" s="238"/>
      <c r="F9" s="238"/>
      <c r="G9" s="238"/>
    </row>
    <row r="10" spans="1:8" ht="13.2" customHeight="1" x14ac:dyDescent="0.4">
      <c r="A10" s="118"/>
      <c r="B10" s="117" t="s">
        <v>0</v>
      </c>
      <c r="C10" s="243" t="s">
        <v>12</v>
      </c>
      <c r="D10" s="244"/>
      <c r="E10" s="244"/>
      <c r="F10" s="244"/>
      <c r="G10" s="244"/>
    </row>
    <row r="11" spans="1:8" ht="14.25" customHeight="1" x14ac:dyDescent="0.4">
      <c r="A11" s="236" t="s">
        <v>13</v>
      </c>
      <c r="B11" s="236"/>
      <c r="C11" s="236"/>
      <c r="D11" s="236"/>
      <c r="E11" s="236"/>
      <c r="F11" s="236"/>
      <c r="G11" s="236"/>
    </row>
    <row r="12" spans="1:8" ht="7.5" customHeight="1" x14ac:dyDescent="0.4">
      <c r="A12" s="116"/>
      <c r="B12" s="116"/>
      <c r="C12" s="116"/>
      <c r="D12" s="116"/>
      <c r="E12" s="116"/>
      <c r="F12" s="116"/>
      <c r="G12" s="116"/>
    </row>
    <row r="13" spans="1:8" ht="14.25" customHeight="1" x14ac:dyDescent="0.4">
      <c r="A13" s="239" t="s">
        <v>14</v>
      </c>
      <c r="B13" s="239"/>
      <c r="C13" s="239"/>
      <c r="D13" s="239"/>
      <c r="E13" s="239"/>
      <c r="F13" s="239"/>
      <c r="G13" s="239"/>
    </row>
    <row r="14" spans="1:8" x14ac:dyDescent="0.4">
      <c r="A14" s="240"/>
      <c r="B14" s="240"/>
      <c r="C14" s="240"/>
      <c r="D14" s="240"/>
      <c r="E14" s="240"/>
      <c r="F14" s="240"/>
      <c r="G14" s="240"/>
    </row>
    <row r="15" spans="1:8" x14ac:dyDescent="0.4">
      <c r="A15" s="113"/>
      <c r="B15" s="113"/>
      <c r="C15" s="113"/>
      <c r="D15" s="111" t="s">
        <v>15</v>
      </c>
      <c r="E15" s="113"/>
      <c r="F15" s="115">
        <v>3935.98</v>
      </c>
      <c r="G15" s="111" t="s">
        <v>1</v>
      </c>
    </row>
    <row r="16" spans="1:8" x14ac:dyDescent="0.4">
      <c r="A16" s="113"/>
      <c r="B16" s="113"/>
      <c r="C16" s="113"/>
      <c r="D16" s="111" t="s">
        <v>16</v>
      </c>
      <c r="E16" s="113"/>
      <c r="F16" s="114">
        <v>1796.2660000000001</v>
      </c>
      <c r="G16" s="111" t="s">
        <v>1</v>
      </c>
    </row>
    <row r="17" spans="1:8" x14ac:dyDescent="0.4">
      <c r="A17" s="113"/>
      <c r="B17" s="113"/>
      <c r="C17" s="113"/>
      <c r="D17" s="111" t="s">
        <v>17</v>
      </c>
      <c r="E17" s="113"/>
      <c r="F17" s="112">
        <v>0.31900000000000001</v>
      </c>
      <c r="G17" s="111" t="s">
        <v>2</v>
      </c>
    </row>
    <row r="18" spans="1:8" ht="13.2" customHeight="1" x14ac:dyDescent="0.4">
      <c r="A18" s="235" t="s">
        <v>18</v>
      </c>
      <c r="B18" s="235"/>
      <c r="C18" s="235"/>
      <c r="D18" s="235"/>
      <c r="E18" s="235"/>
      <c r="F18" s="235"/>
      <c r="G18" s="235"/>
    </row>
    <row r="19" spans="1:8" ht="6.75" customHeight="1" x14ac:dyDescent="0.4">
      <c r="A19" s="111"/>
      <c r="B19" s="111"/>
      <c r="C19" s="111"/>
      <c r="D19" s="48"/>
      <c r="E19" s="111"/>
      <c r="F19" s="111"/>
      <c r="G19" s="111"/>
    </row>
    <row r="20" spans="1:8" ht="52.2" customHeight="1" x14ac:dyDescent="0.4">
      <c r="A20" s="110" t="s">
        <v>19</v>
      </c>
      <c r="B20" s="108" t="s">
        <v>20</v>
      </c>
      <c r="C20" s="109" t="s">
        <v>21</v>
      </c>
      <c r="D20" s="108" t="s">
        <v>22</v>
      </c>
      <c r="E20" s="108" t="s">
        <v>23</v>
      </c>
      <c r="F20" s="108" t="s">
        <v>3</v>
      </c>
      <c r="G20" s="108" t="s">
        <v>4</v>
      </c>
    </row>
    <row r="21" spans="1:8" x14ac:dyDescent="0.4">
      <c r="A21" s="106">
        <v>1</v>
      </c>
      <c r="B21" s="106">
        <v>2</v>
      </c>
      <c r="C21" s="107">
        <v>3</v>
      </c>
      <c r="D21" s="106">
        <v>4</v>
      </c>
      <c r="E21" s="106">
        <v>5</v>
      </c>
      <c r="F21" s="106">
        <v>6</v>
      </c>
      <c r="G21" s="106">
        <v>7</v>
      </c>
      <c r="H21" s="105"/>
    </row>
    <row r="22" spans="1:8" ht="14.25" customHeight="1" x14ac:dyDescent="0.4">
      <c r="A22" s="104"/>
      <c r="B22" s="102"/>
      <c r="C22" s="103" t="s">
        <v>24</v>
      </c>
      <c r="D22" s="102"/>
      <c r="E22" s="101"/>
      <c r="F22" s="101"/>
      <c r="G22" s="100">
        <v>3935980</v>
      </c>
    </row>
    <row r="23" spans="1:8" ht="14.25" hidden="1" customHeight="1" outlineLevel="1" x14ac:dyDescent="0.4">
      <c r="A23" s="73"/>
      <c r="B23" s="71"/>
      <c r="C23" s="80" t="s">
        <v>25</v>
      </c>
      <c r="D23" s="76"/>
      <c r="E23" s="75"/>
      <c r="F23" s="75"/>
      <c r="G23" s="75"/>
    </row>
    <row r="24" spans="1:8" ht="14.25" hidden="1" customHeight="1" outlineLevel="1" x14ac:dyDescent="0.4">
      <c r="A24" s="73"/>
      <c r="B24" s="71"/>
      <c r="C24" s="79" t="s">
        <v>26</v>
      </c>
      <c r="D24" s="71" t="s">
        <v>27</v>
      </c>
      <c r="E24" s="78"/>
      <c r="F24" s="78"/>
      <c r="G24" s="99">
        <v>1792169</v>
      </c>
    </row>
    <row r="25" spans="1:8" ht="14.25" hidden="1" customHeight="1" outlineLevel="1" x14ac:dyDescent="0.4">
      <c r="A25" s="73"/>
      <c r="B25" s="71"/>
      <c r="C25" s="77" t="s">
        <v>28</v>
      </c>
      <c r="D25" s="76" t="s">
        <v>27</v>
      </c>
      <c r="E25" s="75"/>
      <c r="F25" s="75"/>
      <c r="G25" s="74">
        <v>914124</v>
      </c>
    </row>
    <row r="26" spans="1:8" ht="14.25" hidden="1" customHeight="1" outlineLevel="1" x14ac:dyDescent="0.4">
      <c r="A26" s="73"/>
      <c r="B26" s="71"/>
      <c r="C26" s="79" t="s">
        <v>29</v>
      </c>
      <c r="D26" s="71" t="s">
        <v>27</v>
      </c>
      <c r="E26" s="78"/>
      <c r="F26" s="78"/>
      <c r="G26" s="69">
        <v>20949</v>
      </c>
    </row>
    <row r="27" spans="1:8" ht="14.25" hidden="1" customHeight="1" outlineLevel="1" x14ac:dyDescent="0.4">
      <c r="A27" s="73"/>
      <c r="B27" s="71"/>
      <c r="C27" s="77" t="s">
        <v>30</v>
      </c>
      <c r="D27" s="76" t="s">
        <v>27</v>
      </c>
      <c r="E27" s="75"/>
      <c r="F27" s="75"/>
      <c r="G27" s="74">
        <v>4097</v>
      </c>
    </row>
    <row r="28" spans="1:8" ht="14.25" hidden="1" customHeight="1" outlineLevel="1" x14ac:dyDescent="0.4">
      <c r="A28" s="73"/>
      <c r="B28" s="71"/>
      <c r="C28" s="79" t="s">
        <v>31</v>
      </c>
      <c r="D28" s="71" t="s">
        <v>27</v>
      </c>
      <c r="E28" s="78"/>
      <c r="F28" s="78"/>
      <c r="G28" s="99">
        <v>2108298</v>
      </c>
    </row>
    <row r="29" spans="1:8" ht="14.25" hidden="1" customHeight="1" outlineLevel="1" x14ac:dyDescent="0.4">
      <c r="A29" s="73"/>
      <c r="B29" s="71"/>
      <c r="C29" s="79" t="s">
        <v>32</v>
      </c>
      <c r="D29" s="71" t="s">
        <v>27</v>
      </c>
      <c r="E29" s="78"/>
      <c r="F29" s="78"/>
      <c r="G29" s="69">
        <v>14564</v>
      </c>
    </row>
    <row r="30" spans="1:8" ht="14.25" hidden="1" customHeight="1" outlineLevel="1" x14ac:dyDescent="0.4">
      <c r="A30" s="73"/>
      <c r="B30" s="71"/>
      <c r="C30" s="79" t="s">
        <v>33</v>
      </c>
      <c r="D30" s="71" t="s">
        <v>34</v>
      </c>
      <c r="E30" s="83">
        <v>319</v>
      </c>
      <c r="F30" s="78"/>
      <c r="G30" s="78"/>
    </row>
    <row r="31" spans="1:8" ht="5.85" hidden="1" customHeight="1" outlineLevel="1" x14ac:dyDescent="0.4">
      <c r="A31" s="58"/>
      <c r="B31" s="57"/>
      <c r="C31" s="57"/>
      <c r="D31" s="57"/>
      <c r="E31" s="57"/>
      <c r="F31" s="57"/>
      <c r="G31" s="56"/>
    </row>
    <row r="32" spans="1:8" ht="14.25" customHeight="1" collapsed="1" x14ac:dyDescent="0.4">
      <c r="A32" s="68"/>
      <c r="B32" s="67"/>
      <c r="C32" s="233" t="s">
        <v>35</v>
      </c>
      <c r="D32" s="234"/>
      <c r="E32" s="234"/>
      <c r="F32" s="66"/>
      <c r="G32" s="65"/>
    </row>
    <row r="33" spans="1:7" ht="27.75" customHeight="1" x14ac:dyDescent="0.4">
      <c r="A33" s="64">
        <v>1</v>
      </c>
      <c r="B33" s="62" t="s">
        <v>368</v>
      </c>
      <c r="C33" s="63" t="s">
        <v>36</v>
      </c>
      <c r="D33" s="62" t="s">
        <v>37</v>
      </c>
      <c r="E33" s="60">
        <v>37</v>
      </c>
      <c r="F33" s="59">
        <v>5520</v>
      </c>
      <c r="G33" s="59">
        <v>204240</v>
      </c>
    </row>
    <row r="34" spans="1:7" x14ac:dyDescent="0.4">
      <c r="A34" s="82"/>
      <c r="B34" s="81" t="s">
        <v>38</v>
      </c>
      <c r="C34" s="230"/>
      <c r="D34" s="231"/>
      <c r="E34" s="231"/>
      <c r="F34" s="231"/>
      <c r="G34" s="232"/>
    </row>
    <row r="35" spans="1:7" ht="14.25" hidden="1" customHeight="1" outlineLevel="1" x14ac:dyDescent="0.4">
      <c r="A35" s="73"/>
      <c r="B35" s="71"/>
      <c r="C35" s="80" t="s">
        <v>25</v>
      </c>
      <c r="D35" s="76"/>
      <c r="E35" s="75"/>
      <c r="F35" s="75"/>
      <c r="G35" s="75"/>
    </row>
    <row r="36" spans="1:7" ht="14.25" hidden="1" customHeight="1" outlineLevel="1" x14ac:dyDescent="0.4">
      <c r="A36" s="73" t="s">
        <v>39</v>
      </c>
      <c r="B36" s="71"/>
      <c r="C36" s="79" t="s">
        <v>26</v>
      </c>
      <c r="D36" s="71"/>
      <c r="E36" s="78"/>
      <c r="F36" s="69">
        <v>5355</v>
      </c>
      <c r="G36" s="69">
        <v>198135</v>
      </c>
    </row>
    <row r="37" spans="1:7" ht="14.25" hidden="1" customHeight="1" outlineLevel="1" x14ac:dyDescent="0.4">
      <c r="A37" s="73"/>
      <c r="B37" s="71"/>
      <c r="C37" s="77" t="s">
        <v>28</v>
      </c>
      <c r="D37" s="76"/>
      <c r="E37" s="75"/>
      <c r="F37" s="74">
        <v>2753</v>
      </c>
      <c r="G37" s="74">
        <v>101861</v>
      </c>
    </row>
    <row r="38" spans="1:7" ht="25.5" hidden="1" customHeight="1" outlineLevel="2" x14ac:dyDescent="0.4">
      <c r="A38" s="73" t="s">
        <v>40</v>
      </c>
      <c r="B38" s="71" t="s">
        <v>41</v>
      </c>
      <c r="C38" s="72" t="s">
        <v>42</v>
      </c>
      <c r="D38" s="71" t="s">
        <v>34</v>
      </c>
      <c r="E38" s="85">
        <v>44.363</v>
      </c>
      <c r="F38" s="69">
        <v>4466</v>
      </c>
      <c r="G38" s="69">
        <v>198125</v>
      </c>
    </row>
    <row r="39" spans="1:7" ht="14.25" hidden="1" customHeight="1" outlineLevel="1" x14ac:dyDescent="0.4">
      <c r="A39" s="73" t="s">
        <v>43</v>
      </c>
      <c r="B39" s="71"/>
      <c r="C39" s="79" t="s">
        <v>29</v>
      </c>
      <c r="D39" s="71"/>
      <c r="E39" s="78"/>
      <c r="F39" s="83">
        <v>165</v>
      </c>
      <c r="G39" s="69">
        <v>6105</v>
      </c>
    </row>
    <row r="40" spans="1:7" ht="14.25" hidden="1" customHeight="1" outlineLevel="1" x14ac:dyDescent="0.4">
      <c r="A40" s="73"/>
      <c r="B40" s="71"/>
      <c r="C40" s="77" t="s">
        <v>30</v>
      </c>
      <c r="D40" s="76"/>
      <c r="E40" s="75"/>
      <c r="F40" s="87">
        <v>66</v>
      </c>
      <c r="G40" s="74">
        <v>2442</v>
      </c>
    </row>
    <row r="41" spans="1:7" ht="14.25" hidden="1" customHeight="1" outlineLevel="2" x14ac:dyDescent="0.4">
      <c r="A41" s="73" t="s">
        <v>44</v>
      </c>
      <c r="B41" s="71" t="s">
        <v>45</v>
      </c>
      <c r="C41" s="72" t="s">
        <v>46</v>
      </c>
      <c r="D41" s="71" t="s">
        <v>47</v>
      </c>
      <c r="E41" s="93">
        <v>0.90339199999999997</v>
      </c>
      <c r="F41" s="69">
        <v>6757</v>
      </c>
      <c r="G41" s="69">
        <v>6104</v>
      </c>
    </row>
    <row r="42" spans="1:7" ht="14.25" hidden="1" customHeight="1" outlineLevel="2" x14ac:dyDescent="0.4">
      <c r="A42" s="73"/>
      <c r="B42" s="71"/>
      <c r="C42" s="89" t="s">
        <v>48</v>
      </c>
      <c r="D42" s="76" t="s">
        <v>34</v>
      </c>
      <c r="E42" s="94">
        <v>0.90339199999999997</v>
      </c>
      <c r="F42" s="74">
        <v>2693</v>
      </c>
      <c r="G42" s="74">
        <v>2433</v>
      </c>
    </row>
    <row r="43" spans="1:7" ht="5.85" customHeight="1" collapsed="1" x14ac:dyDescent="0.4">
      <c r="A43" s="58"/>
      <c r="B43" s="57"/>
      <c r="C43" s="57"/>
      <c r="D43" s="57"/>
      <c r="E43" s="57"/>
      <c r="F43" s="57"/>
      <c r="G43" s="56"/>
    </row>
    <row r="44" spans="1:7" ht="27.75" customHeight="1" x14ac:dyDescent="0.4">
      <c r="A44" s="64">
        <v>2</v>
      </c>
      <c r="B44" s="62" t="s">
        <v>367</v>
      </c>
      <c r="C44" s="63" t="s">
        <v>49</v>
      </c>
      <c r="D44" s="62" t="s">
        <v>50</v>
      </c>
      <c r="E44" s="60">
        <v>197</v>
      </c>
      <c r="F44" s="59">
        <v>2511</v>
      </c>
      <c r="G44" s="59">
        <v>494667</v>
      </c>
    </row>
    <row r="45" spans="1:7" x14ac:dyDescent="0.4">
      <c r="A45" s="82"/>
      <c r="B45" s="81" t="s">
        <v>38</v>
      </c>
      <c r="C45" s="230"/>
      <c r="D45" s="231"/>
      <c r="E45" s="231"/>
      <c r="F45" s="231"/>
      <c r="G45" s="232"/>
    </row>
    <row r="46" spans="1:7" ht="14.25" hidden="1" customHeight="1" outlineLevel="1" x14ac:dyDescent="0.4">
      <c r="A46" s="73"/>
      <c r="B46" s="71"/>
      <c r="C46" s="80" t="s">
        <v>25</v>
      </c>
      <c r="D46" s="76"/>
      <c r="E46" s="75"/>
      <c r="F46" s="75"/>
      <c r="G46" s="75"/>
    </row>
    <row r="47" spans="1:7" ht="14.25" hidden="1" customHeight="1" outlineLevel="1" x14ac:dyDescent="0.4">
      <c r="A47" s="73" t="s">
        <v>51</v>
      </c>
      <c r="B47" s="71"/>
      <c r="C47" s="79" t="s">
        <v>26</v>
      </c>
      <c r="D47" s="71"/>
      <c r="E47" s="78"/>
      <c r="F47" s="69">
        <v>2489</v>
      </c>
      <c r="G47" s="69">
        <v>490333</v>
      </c>
    </row>
    <row r="48" spans="1:7" ht="14.25" hidden="1" customHeight="1" outlineLevel="1" x14ac:dyDescent="0.4">
      <c r="A48" s="73"/>
      <c r="B48" s="71"/>
      <c r="C48" s="77" t="s">
        <v>28</v>
      </c>
      <c r="D48" s="76"/>
      <c r="E48" s="75"/>
      <c r="F48" s="74">
        <v>1280</v>
      </c>
      <c r="G48" s="74">
        <v>252160</v>
      </c>
    </row>
    <row r="49" spans="1:7" ht="25.5" hidden="1" customHeight="1" outlineLevel="2" x14ac:dyDescent="0.4">
      <c r="A49" s="73" t="s">
        <v>52</v>
      </c>
      <c r="B49" s="71" t="s">
        <v>53</v>
      </c>
      <c r="C49" s="72" t="s">
        <v>54</v>
      </c>
      <c r="D49" s="71" t="s">
        <v>34</v>
      </c>
      <c r="E49" s="91">
        <v>93.622280000000003</v>
      </c>
      <c r="F49" s="69">
        <v>5238</v>
      </c>
      <c r="G49" s="69">
        <v>490394</v>
      </c>
    </row>
    <row r="50" spans="1:7" ht="14.25" hidden="1" customHeight="1" outlineLevel="1" x14ac:dyDescent="0.4">
      <c r="A50" s="73" t="s">
        <v>55</v>
      </c>
      <c r="B50" s="71"/>
      <c r="C50" s="79" t="s">
        <v>29</v>
      </c>
      <c r="D50" s="71"/>
      <c r="E50" s="78"/>
      <c r="F50" s="83">
        <v>6</v>
      </c>
      <c r="G50" s="69">
        <v>1182</v>
      </c>
    </row>
    <row r="51" spans="1:7" ht="14.25" hidden="1" customHeight="1" outlineLevel="2" x14ac:dyDescent="0.4">
      <c r="A51" s="73" t="s">
        <v>56</v>
      </c>
      <c r="B51" s="71" t="s">
        <v>57</v>
      </c>
      <c r="C51" s="72" t="s">
        <v>58</v>
      </c>
      <c r="D51" s="71" t="s">
        <v>47</v>
      </c>
      <c r="E51" s="93">
        <v>11.702785</v>
      </c>
      <c r="F51" s="83">
        <v>100</v>
      </c>
      <c r="G51" s="69">
        <v>1170</v>
      </c>
    </row>
    <row r="52" spans="1:7" ht="14.25" hidden="1" customHeight="1" outlineLevel="1" x14ac:dyDescent="0.4">
      <c r="A52" s="73" t="s">
        <v>59</v>
      </c>
      <c r="B52" s="71"/>
      <c r="C52" s="79" t="s">
        <v>31</v>
      </c>
      <c r="D52" s="71"/>
      <c r="E52" s="78"/>
      <c r="F52" s="83">
        <v>16</v>
      </c>
      <c r="G52" s="69">
        <v>3152</v>
      </c>
    </row>
    <row r="53" spans="1:7" ht="14.25" hidden="1" customHeight="1" outlineLevel="2" x14ac:dyDescent="0.4">
      <c r="A53" s="73" t="s">
        <v>60</v>
      </c>
      <c r="B53" s="71" t="s">
        <v>61</v>
      </c>
      <c r="C53" s="72" t="s">
        <v>62</v>
      </c>
      <c r="D53" s="71" t="s">
        <v>63</v>
      </c>
      <c r="E53" s="84">
        <v>0.29549999999999998</v>
      </c>
      <c r="F53" s="69">
        <v>5901</v>
      </c>
      <c r="G53" s="69">
        <v>1744</v>
      </c>
    </row>
    <row r="54" spans="1:7" ht="14.25" hidden="1" customHeight="1" outlineLevel="2" x14ac:dyDescent="0.4">
      <c r="A54" s="73" t="s">
        <v>64</v>
      </c>
      <c r="B54" s="71" t="s">
        <v>65</v>
      </c>
      <c r="C54" s="72" t="s">
        <v>66</v>
      </c>
      <c r="D54" s="71" t="s">
        <v>63</v>
      </c>
      <c r="E54" s="84">
        <v>2.1473</v>
      </c>
      <c r="F54" s="83">
        <v>604</v>
      </c>
      <c r="G54" s="69">
        <v>1297</v>
      </c>
    </row>
    <row r="55" spans="1:7" ht="5.85" customHeight="1" collapsed="1" x14ac:dyDescent="0.4">
      <c r="A55" s="58"/>
      <c r="B55" s="57"/>
      <c r="C55" s="57"/>
      <c r="D55" s="57"/>
      <c r="E55" s="57"/>
      <c r="F55" s="57"/>
      <c r="G55" s="56"/>
    </row>
    <row r="56" spans="1:7" ht="14.25" customHeight="1" x14ac:dyDescent="0.4">
      <c r="A56" s="68"/>
      <c r="B56" s="67"/>
      <c r="C56" s="233" t="s">
        <v>67</v>
      </c>
      <c r="D56" s="234"/>
      <c r="E56" s="234"/>
      <c r="F56" s="66"/>
      <c r="G56" s="65"/>
    </row>
    <row r="57" spans="1:7" ht="37.5" customHeight="1" x14ac:dyDescent="0.4">
      <c r="A57" s="64">
        <v>3</v>
      </c>
      <c r="B57" s="62" t="s">
        <v>366</v>
      </c>
      <c r="C57" s="63" t="s">
        <v>68</v>
      </c>
      <c r="D57" s="62" t="s">
        <v>69</v>
      </c>
      <c r="E57" s="60">
        <v>1</v>
      </c>
      <c r="F57" s="59">
        <v>23109</v>
      </c>
      <c r="G57" s="59">
        <v>23109</v>
      </c>
    </row>
    <row r="58" spans="1:7" x14ac:dyDescent="0.4">
      <c r="A58" s="82"/>
      <c r="B58" s="81" t="s">
        <v>70</v>
      </c>
      <c r="C58" s="230"/>
      <c r="D58" s="231"/>
      <c r="E58" s="231"/>
      <c r="F58" s="231"/>
      <c r="G58" s="232"/>
    </row>
    <row r="59" spans="1:7" ht="14.25" hidden="1" customHeight="1" outlineLevel="1" x14ac:dyDescent="0.4">
      <c r="A59" s="73"/>
      <c r="B59" s="71"/>
      <c r="C59" s="80" t="s">
        <v>25</v>
      </c>
      <c r="D59" s="76"/>
      <c r="E59" s="75"/>
      <c r="F59" s="75"/>
      <c r="G59" s="75"/>
    </row>
    <row r="60" spans="1:7" ht="14.25" hidden="1" customHeight="1" outlineLevel="1" x14ac:dyDescent="0.4">
      <c r="A60" s="73" t="s">
        <v>71</v>
      </c>
      <c r="B60" s="71"/>
      <c r="C60" s="79" t="s">
        <v>26</v>
      </c>
      <c r="D60" s="71"/>
      <c r="E60" s="78"/>
      <c r="F60" s="69">
        <v>22159</v>
      </c>
      <c r="G60" s="69">
        <v>22159</v>
      </c>
    </row>
    <row r="61" spans="1:7" ht="14.25" hidden="1" customHeight="1" outlineLevel="1" x14ac:dyDescent="0.4">
      <c r="A61" s="73"/>
      <c r="B61" s="71"/>
      <c r="C61" s="77" t="s">
        <v>28</v>
      </c>
      <c r="D61" s="76"/>
      <c r="E61" s="75"/>
      <c r="F61" s="74">
        <v>11241</v>
      </c>
      <c r="G61" s="74">
        <v>11241</v>
      </c>
    </row>
    <row r="62" spans="1:7" ht="25.5" hidden="1" customHeight="1" outlineLevel="2" x14ac:dyDescent="0.4">
      <c r="A62" s="73" t="s">
        <v>72</v>
      </c>
      <c r="B62" s="71" t="s">
        <v>73</v>
      </c>
      <c r="C62" s="72" t="s">
        <v>74</v>
      </c>
      <c r="D62" s="71" t="s">
        <v>34</v>
      </c>
      <c r="E62" s="91">
        <v>3.4280400000000002</v>
      </c>
      <c r="F62" s="69">
        <v>6464</v>
      </c>
      <c r="G62" s="69">
        <v>22159</v>
      </c>
    </row>
    <row r="63" spans="1:7" ht="14.25" hidden="1" customHeight="1" outlineLevel="1" x14ac:dyDescent="0.4">
      <c r="A63" s="73" t="s">
        <v>75</v>
      </c>
      <c r="B63" s="71"/>
      <c r="C63" s="79" t="s">
        <v>29</v>
      </c>
      <c r="D63" s="71"/>
      <c r="E63" s="78"/>
      <c r="F63" s="83">
        <v>300</v>
      </c>
      <c r="G63" s="83">
        <v>300</v>
      </c>
    </row>
    <row r="64" spans="1:7" ht="14.25" hidden="1" customHeight="1" outlineLevel="1" x14ac:dyDescent="0.4">
      <c r="A64" s="73"/>
      <c r="B64" s="71"/>
      <c r="C64" s="77" t="s">
        <v>30</v>
      </c>
      <c r="D64" s="76"/>
      <c r="E64" s="75"/>
      <c r="F64" s="87">
        <v>102</v>
      </c>
      <c r="G64" s="87">
        <v>102</v>
      </c>
    </row>
    <row r="65" spans="1:7" ht="14.25" hidden="1" customHeight="1" outlineLevel="2" x14ac:dyDescent="0.4">
      <c r="A65" s="73" t="s">
        <v>76</v>
      </c>
      <c r="B65" s="71" t="s">
        <v>77</v>
      </c>
      <c r="C65" s="72" t="s">
        <v>78</v>
      </c>
      <c r="D65" s="71" t="s">
        <v>47</v>
      </c>
      <c r="E65" s="84">
        <v>4.24E-2</v>
      </c>
      <c r="F65" s="83">
        <v>25</v>
      </c>
      <c r="G65" s="83">
        <v>1</v>
      </c>
    </row>
    <row r="66" spans="1:7" ht="25.5" hidden="1" customHeight="1" outlineLevel="2" x14ac:dyDescent="0.4">
      <c r="A66" s="73" t="s">
        <v>79</v>
      </c>
      <c r="B66" s="71" t="s">
        <v>80</v>
      </c>
      <c r="C66" s="72" t="s">
        <v>81</v>
      </c>
      <c r="D66" s="71" t="s">
        <v>47</v>
      </c>
      <c r="E66" s="84">
        <v>3.1800000000000002E-2</v>
      </c>
      <c r="F66" s="69">
        <v>9346</v>
      </c>
      <c r="G66" s="83">
        <v>297</v>
      </c>
    </row>
    <row r="67" spans="1:7" ht="14.25" hidden="1" customHeight="1" outlineLevel="2" x14ac:dyDescent="0.4">
      <c r="A67" s="73"/>
      <c r="B67" s="71"/>
      <c r="C67" s="89" t="s">
        <v>48</v>
      </c>
      <c r="D67" s="76" t="s">
        <v>34</v>
      </c>
      <c r="E67" s="88">
        <v>3.1800000000000002E-2</v>
      </c>
      <c r="F67" s="74">
        <v>3217</v>
      </c>
      <c r="G67" s="87">
        <v>102</v>
      </c>
    </row>
    <row r="68" spans="1:7" ht="14.25" hidden="1" customHeight="1" outlineLevel="2" x14ac:dyDescent="0.4">
      <c r="A68" s="73" t="s">
        <v>82</v>
      </c>
      <c r="B68" s="71" t="s">
        <v>83</v>
      </c>
      <c r="C68" s="72" t="s">
        <v>84</v>
      </c>
      <c r="D68" s="71" t="s">
        <v>47</v>
      </c>
      <c r="E68" s="84">
        <v>9.5399999999999999E-2</v>
      </c>
      <c r="F68" s="83">
        <v>22</v>
      </c>
      <c r="G68" s="83">
        <v>2</v>
      </c>
    </row>
    <row r="69" spans="1:7" ht="14.25" hidden="1" customHeight="1" outlineLevel="1" x14ac:dyDescent="0.4">
      <c r="A69" s="73" t="s">
        <v>85</v>
      </c>
      <c r="B69" s="71"/>
      <c r="C69" s="79" t="s">
        <v>31</v>
      </c>
      <c r="D69" s="71"/>
      <c r="E69" s="78"/>
      <c r="F69" s="83">
        <v>650</v>
      </c>
      <c r="G69" s="83">
        <v>650</v>
      </c>
    </row>
    <row r="70" spans="1:7" ht="14.25" hidden="1" customHeight="1" outlineLevel="2" x14ac:dyDescent="0.4">
      <c r="A70" s="73" t="s">
        <v>86</v>
      </c>
      <c r="B70" s="71" t="s">
        <v>87</v>
      </c>
      <c r="C70" s="72" t="s">
        <v>88</v>
      </c>
      <c r="D70" s="71" t="s">
        <v>37</v>
      </c>
      <c r="E70" s="83">
        <v>1</v>
      </c>
      <c r="F70" s="83">
        <v>549</v>
      </c>
      <c r="G70" s="83">
        <v>549</v>
      </c>
    </row>
    <row r="71" spans="1:7" ht="25.5" hidden="1" customHeight="1" outlineLevel="2" x14ac:dyDescent="0.4">
      <c r="A71" s="73" t="s">
        <v>89</v>
      </c>
      <c r="B71" s="71" t="s">
        <v>90</v>
      </c>
      <c r="C71" s="72" t="s">
        <v>91</v>
      </c>
      <c r="D71" s="71" t="s">
        <v>92</v>
      </c>
      <c r="E71" s="84">
        <v>1.1599999999999999E-2</v>
      </c>
      <c r="F71" s="69">
        <v>1086</v>
      </c>
      <c r="G71" s="83">
        <v>13</v>
      </c>
    </row>
    <row r="72" spans="1:7" ht="14.25" hidden="1" customHeight="1" outlineLevel="2" x14ac:dyDescent="0.4">
      <c r="A72" s="73" t="s">
        <v>93</v>
      </c>
      <c r="B72" s="71" t="s">
        <v>94</v>
      </c>
      <c r="C72" s="72" t="s">
        <v>95</v>
      </c>
      <c r="D72" s="71" t="s">
        <v>37</v>
      </c>
      <c r="E72" s="85">
        <v>3.2000000000000001E-2</v>
      </c>
      <c r="F72" s="69">
        <v>2082</v>
      </c>
      <c r="G72" s="83">
        <v>67</v>
      </c>
    </row>
    <row r="73" spans="1:7" ht="14.25" hidden="1" customHeight="1" outlineLevel="2" x14ac:dyDescent="0.4">
      <c r="A73" s="73" t="s">
        <v>96</v>
      </c>
      <c r="B73" s="71" t="s">
        <v>97</v>
      </c>
      <c r="C73" s="72" t="s">
        <v>98</v>
      </c>
      <c r="D73" s="71" t="s">
        <v>92</v>
      </c>
      <c r="E73" s="90">
        <v>0.05</v>
      </c>
      <c r="F73" s="83">
        <v>426</v>
      </c>
      <c r="G73" s="83">
        <v>21</v>
      </c>
    </row>
    <row r="74" spans="1:7" ht="5.85" customHeight="1" collapsed="1" x14ac:dyDescent="0.4">
      <c r="A74" s="58"/>
      <c r="B74" s="57"/>
      <c r="C74" s="57"/>
      <c r="D74" s="57"/>
      <c r="E74" s="57"/>
      <c r="F74" s="57"/>
      <c r="G74" s="56"/>
    </row>
    <row r="75" spans="1:7" ht="42" customHeight="1" x14ac:dyDescent="0.4">
      <c r="A75" s="64">
        <v>4</v>
      </c>
      <c r="B75" s="62" t="s">
        <v>365</v>
      </c>
      <c r="C75" s="63" t="s">
        <v>99</v>
      </c>
      <c r="D75" s="62" t="s">
        <v>100</v>
      </c>
      <c r="E75" s="60">
        <v>1</v>
      </c>
      <c r="F75" s="59">
        <v>168149</v>
      </c>
      <c r="G75" s="59">
        <v>168149</v>
      </c>
    </row>
    <row r="76" spans="1:7" ht="5.85" customHeight="1" x14ac:dyDescent="0.4">
      <c r="A76" s="58"/>
      <c r="B76" s="57"/>
      <c r="C76" s="57"/>
      <c r="D76" s="57"/>
      <c r="E76" s="57"/>
      <c r="F76" s="57"/>
      <c r="G76" s="56"/>
    </row>
    <row r="77" spans="1:7" ht="42" customHeight="1" x14ac:dyDescent="0.4">
      <c r="A77" s="64">
        <v>5</v>
      </c>
      <c r="B77" s="62" t="s">
        <v>364</v>
      </c>
      <c r="C77" s="63" t="s">
        <v>101</v>
      </c>
      <c r="D77" s="62" t="s">
        <v>37</v>
      </c>
      <c r="E77" s="60">
        <v>3</v>
      </c>
      <c r="F77" s="59">
        <v>1383</v>
      </c>
      <c r="G77" s="59">
        <v>4149</v>
      </c>
    </row>
    <row r="78" spans="1:7" x14ac:dyDescent="0.4">
      <c r="A78" s="82"/>
      <c r="B78" s="81" t="s">
        <v>70</v>
      </c>
      <c r="C78" s="230"/>
      <c r="D78" s="231"/>
      <c r="E78" s="231"/>
      <c r="F78" s="231"/>
      <c r="G78" s="232"/>
    </row>
    <row r="79" spans="1:7" ht="14.25" hidden="1" customHeight="1" outlineLevel="1" x14ac:dyDescent="0.4">
      <c r="A79" s="73"/>
      <c r="B79" s="71"/>
      <c r="C79" s="80" t="s">
        <v>25</v>
      </c>
      <c r="D79" s="76"/>
      <c r="E79" s="75"/>
      <c r="F79" s="75"/>
      <c r="G79" s="75"/>
    </row>
    <row r="80" spans="1:7" ht="14.25" hidden="1" customHeight="1" outlineLevel="1" x14ac:dyDescent="0.4">
      <c r="A80" s="73" t="s">
        <v>102</v>
      </c>
      <c r="B80" s="71"/>
      <c r="C80" s="79" t="s">
        <v>26</v>
      </c>
      <c r="D80" s="71"/>
      <c r="E80" s="78"/>
      <c r="F80" s="69">
        <v>1379</v>
      </c>
      <c r="G80" s="69">
        <v>4137</v>
      </c>
    </row>
    <row r="81" spans="1:7" ht="14.25" hidden="1" customHeight="1" outlineLevel="1" x14ac:dyDescent="0.4">
      <c r="A81" s="73"/>
      <c r="B81" s="71"/>
      <c r="C81" s="77" t="s">
        <v>28</v>
      </c>
      <c r="D81" s="76"/>
      <c r="E81" s="75"/>
      <c r="F81" s="87">
        <v>699</v>
      </c>
      <c r="G81" s="74">
        <v>2097</v>
      </c>
    </row>
    <row r="82" spans="1:7" ht="25.5" hidden="1" customHeight="1" outlineLevel="2" x14ac:dyDescent="0.4">
      <c r="A82" s="73" t="s">
        <v>103</v>
      </c>
      <c r="B82" s="71" t="s">
        <v>104</v>
      </c>
      <c r="C82" s="72" t="s">
        <v>105</v>
      </c>
      <c r="D82" s="71" t="s">
        <v>34</v>
      </c>
      <c r="E82" s="84">
        <v>0.77910000000000001</v>
      </c>
      <c r="F82" s="69">
        <v>5310</v>
      </c>
      <c r="G82" s="69">
        <v>4137</v>
      </c>
    </row>
    <row r="83" spans="1:7" ht="14.25" hidden="1" customHeight="1" outlineLevel="1" x14ac:dyDescent="0.4">
      <c r="A83" s="73" t="s">
        <v>106</v>
      </c>
      <c r="B83" s="71"/>
      <c r="C83" s="79" t="s">
        <v>31</v>
      </c>
      <c r="D83" s="71"/>
      <c r="E83" s="78"/>
      <c r="F83" s="83">
        <v>4</v>
      </c>
      <c r="G83" s="83">
        <v>12</v>
      </c>
    </row>
    <row r="84" spans="1:7" ht="14.25" hidden="1" customHeight="1" outlineLevel="2" x14ac:dyDescent="0.4">
      <c r="A84" s="73" t="s">
        <v>107</v>
      </c>
      <c r="B84" s="71" t="s">
        <v>108</v>
      </c>
      <c r="C84" s="72" t="s">
        <v>109</v>
      </c>
      <c r="D84" s="71" t="s">
        <v>92</v>
      </c>
      <c r="E84" s="85">
        <v>1.7999999999999999E-2</v>
      </c>
      <c r="F84" s="83">
        <v>446</v>
      </c>
      <c r="G84" s="83">
        <v>8</v>
      </c>
    </row>
    <row r="85" spans="1:7" ht="14.25" hidden="1" customHeight="1" outlineLevel="2" x14ac:dyDescent="0.4">
      <c r="A85" s="73" t="s">
        <v>110</v>
      </c>
      <c r="B85" s="71" t="s">
        <v>97</v>
      </c>
      <c r="C85" s="72" t="s">
        <v>98</v>
      </c>
      <c r="D85" s="71" t="s">
        <v>92</v>
      </c>
      <c r="E85" s="85">
        <v>6.0000000000000001E-3</v>
      </c>
      <c r="F85" s="83">
        <v>426</v>
      </c>
      <c r="G85" s="83">
        <v>3</v>
      </c>
    </row>
    <row r="86" spans="1:7" ht="5.85" customHeight="1" collapsed="1" x14ac:dyDescent="0.4">
      <c r="A86" s="58"/>
      <c r="B86" s="57"/>
      <c r="C86" s="57"/>
      <c r="D86" s="57"/>
      <c r="E86" s="57"/>
      <c r="F86" s="57"/>
      <c r="G86" s="56"/>
    </row>
    <row r="87" spans="1:7" ht="14.25" customHeight="1" x14ac:dyDescent="0.4">
      <c r="A87" s="64">
        <v>6</v>
      </c>
      <c r="B87" s="62" t="s">
        <v>360</v>
      </c>
      <c r="C87" s="63" t="s">
        <v>111</v>
      </c>
      <c r="D87" s="62" t="s">
        <v>112</v>
      </c>
      <c r="E87" s="60">
        <v>3</v>
      </c>
      <c r="F87" s="98">
        <v>36931.03</v>
      </c>
      <c r="G87" s="59">
        <v>110793</v>
      </c>
    </row>
    <row r="88" spans="1:7" ht="5.85" customHeight="1" x14ac:dyDescent="0.4">
      <c r="A88" s="58"/>
      <c r="B88" s="57"/>
      <c r="C88" s="57"/>
      <c r="D88" s="57"/>
      <c r="E88" s="57"/>
      <c r="F88" s="57"/>
      <c r="G88" s="56"/>
    </row>
    <row r="89" spans="1:7" ht="42" customHeight="1" x14ac:dyDescent="0.4">
      <c r="A89" s="64">
        <v>7</v>
      </c>
      <c r="B89" s="62" t="s">
        <v>363</v>
      </c>
      <c r="C89" s="63" t="s">
        <v>113</v>
      </c>
      <c r="D89" s="62" t="s">
        <v>37</v>
      </c>
      <c r="E89" s="60">
        <v>6</v>
      </c>
      <c r="F89" s="60">
        <v>740</v>
      </c>
      <c r="G89" s="59">
        <v>4440</v>
      </c>
    </row>
    <row r="90" spans="1:7" ht="5.85" customHeight="1" x14ac:dyDescent="0.4">
      <c r="A90" s="58"/>
      <c r="B90" s="57"/>
      <c r="C90" s="57"/>
      <c r="D90" s="57"/>
      <c r="E90" s="57"/>
      <c r="F90" s="57"/>
      <c r="G90" s="56"/>
    </row>
    <row r="91" spans="1:7" ht="27.75" customHeight="1" x14ac:dyDescent="0.4">
      <c r="A91" s="64">
        <v>8</v>
      </c>
      <c r="B91" s="62" t="s">
        <v>362</v>
      </c>
      <c r="C91" s="63" t="s">
        <v>114</v>
      </c>
      <c r="D91" s="62" t="s">
        <v>37</v>
      </c>
      <c r="E91" s="60">
        <v>6</v>
      </c>
      <c r="F91" s="60">
        <v>740</v>
      </c>
      <c r="G91" s="59">
        <v>4440</v>
      </c>
    </row>
    <row r="92" spans="1:7" ht="5.85" customHeight="1" x14ac:dyDescent="0.4">
      <c r="A92" s="58"/>
      <c r="B92" s="57"/>
      <c r="C92" s="57"/>
      <c r="D92" s="57"/>
      <c r="E92" s="57"/>
      <c r="F92" s="57"/>
      <c r="G92" s="56"/>
    </row>
    <row r="93" spans="1:7" ht="27.75" customHeight="1" x14ac:dyDescent="0.4">
      <c r="A93" s="64">
        <v>9</v>
      </c>
      <c r="B93" s="62" t="s">
        <v>361</v>
      </c>
      <c r="C93" s="63" t="s">
        <v>115</v>
      </c>
      <c r="D93" s="62" t="s">
        <v>37</v>
      </c>
      <c r="E93" s="60">
        <v>10</v>
      </c>
      <c r="F93" s="59">
        <v>2474</v>
      </c>
      <c r="G93" s="59">
        <v>24740</v>
      </c>
    </row>
    <row r="94" spans="1:7" x14ac:dyDescent="0.4">
      <c r="A94" s="82"/>
      <c r="B94" s="81" t="s">
        <v>70</v>
      </c>
      <c r="C94" s="230"/>
      <c r="D94" s="231"/>
      <c r="E94" s="231"/>
      <c r="F94" s="231"/>
      <c r="G94" s="232"/>
    </row>
    <row r="95" spans="1:7" ht="14.25" hidden="1" customHeight="1" outlineLevel="1" x14ac:dyDescent="0.4">
      <c r="A95" s="73"/>
      <c r="B95" s="71"/>
      <c r="C95" s="80" t="s">
        <v>25</v>
      </c>
      <c r="D95" s="76"/>
      <c r="E95" s="75"/>
      <c r="F95" s="75"/>
      <c r="G95" s="75"/>
    </row>
    <row r="96" spans="1:7" ht="14.25" hidden="1" customHeight="1" outlineLevel="1" x14ac:dyDescent="0.4">
      <c r="A96" s="73" t="s">
        <v>116</v>
      </c>
      <c r="B96" s="71"/>
      <c r="C96" s="79" t="s">
        <v>26</v>
      </c>
      <c r="D96" s="71"/>
      <c r="E96" s="78"/>
      <c r="F96" s="69">
        <v>2377</v>
      </c>
      <c r="G96" s="69">
        <v>23770</v>
      </c>
    </row>
    <row r="97" spans="1:7" ht="14.25" hidden="1" customHeight="1" outlineLevel="1" x14ac:dyDescent="0.4">
      <c r="A97" s="73"/>
      <c r="B97" s="71"/>
      <c r="C97" s="77" t="s">
        <v>28</v>
      </c>
      <c r="D97" s="76"/>
      <c r="E97" s="75"/>
      <c r="F97" s="74">
        <v>1206</v>
      </c>
      <c r="G97" s="74">
        <v>12060</v>
      </c>
    </row>
    <row r="98" spans="1:7" ht="25.5" hidden="1" customHeight="1" outlineLevel="2" x14ac:dyDescent="0.4">
      <c r="A98" s="73" t="s">
        <v>117</v>
      </c>
      <c r="B98" s="71" t="s">
        <v>118</v>
      </c>
      <c r="C98" s="72" t="s">
        <v>119</v>
      </c>
      <c r="D98" s="71" t="s">
        <v>34</v>
      </c>
      <c r="E98" s="91">
        <v>4.1520200000000003</v>
      </c>
      <c r="F98" s="69">
        <v>5725</v>
      </c>
      <c r="G98" s="69">
        <v>23770</v>
      </c>
    </row>
    <row r="99" spans="1:7" ht="14.25" hidden="1" customHeight="1" outlineLevel="1" x14ac:dyDescent="0.4">
      <c r="A99" s="73" t="s">
        <v>120</v>
      </c>
      <c r="B99" s="71"/>
      <c r="C99" s="79" t="s">
        <v>29</v>
      </c>
      <c r="D99" s="71"/>
      <c r="E99" s="78"/>
      <c r="F99" s="83">
        <v>12</v>
      </c>
      <c r="G99" s="83">
        <v>120</v>
      </c>
    </row>
    <row r="100" spans="1:7" ht="14.25" hidden="1" customHeight="1" outlineLevel="1" x14ac:dyDescent="0.4">
      <c r="A100" s="73"/>
      <c r="B100" s="71"/>
      <c r="C100" s="77" t="s">
        <v>30</v>
      </c>
      <c r="D100" s="76"/>
      <c r="E100" s="75"/>
      <c r="F100" s="87">
        <v>2</v>
      </c>
      <c r="G100" s="87">
        <v>20</v>
      </c>
    </row>
    <row r="101" spans="1:7" ht="14.25" hidden="1" customHeight="1" outlineLevel="2" x14ac:dyDescent="0.4">
      <c r="A101" s="73" t="s">
        <v>121</v>
      </c>
      <c r="B101" s="71" t="s">
        <v>122</v>
      </c>
      <c r="C101" s="72" t="s">
        <v>123</v>
      </c>
      <c r="D101" s="71" t="s">
        <v>47</v>
      </c>
      <c r="E101" s="91">
        <v>6.3600000000000002E-3</v>
      </c>
      <c r="F101" s="69">
        <v>9175</v>
      </c>
      <c r="G101" s="83">
        <v>58</v>
      </c>
    </row>
    <row r="102" spans="1:7" ht="14.25" hidden="1" customHeight="1" outlineLevel="2" x14ac:dyDescent="0.4">
      <c r="A102" s="73"/>
      <c r="B102" s="71"/>
      <c r="C102" s="89" t="s">
        <v>48</v>
      </c>
      <c r="D102" s="76" t="s">
        <v>34</v>
      </c>
      <c r="E102" s="92">
        <v>6.3600000000000002E-3</v>
      </c>
      <c r="F102" s="74">
        <v>3217</v>
      </c>
      <c r="G102" s="87">
        <v>20</v>
      </c>
    </row>
    <row r="103" spans="1:7" ht="25.5" hidden="1" customHeight="1" outlineLevel="2" x14ac:dyDescent="0.4">
      <c r="A103" s="73" t="s">
        <v>124</v>
      </c>
      <c r="B103" s="71" t="s">
        <v>125</v>
      </c>
      <c r="C103" s="72" t="s">
        <v>126</v>
      </c>
      <c r="D103" s="71" t="s">
        <v>47</v>
      </c>
      <c r="E103" s="91">
        <v>0.73351999999999995</v>
      </c>
      <c r="F103" s="83">
        <v>84</v>
      </c>
      <c r="G103" s="83">
        <v>62</v>
      </c>
    </row>
    <row r="104" spans="1:7" ht="14.25" hidden="1" customHeight="1" outlineLevel="1" x14ac:dyDescent="0.4">
      <c r="A104" s="73" t="s">
        <v>127</v>
      </c>
      <c r="B104" s="71"/>
      <c r="C104" s="79" t="s">
        <v>31</v>
      </c>
      <c r="D104" s="71"/>
      <c r="E104" s="78"/>
      <c r="F104" s="83">
        <v>85</v>
      </c>
      <c r="G104" s="83">
        <v>850</v>
      </c>
    </row>
    <row r="105" spans="1:7" ht="14.25" hidden="1" customHeight="1" outlineLevel="2" x14ac:dyDescent="0.4">
      <c r="A105" s="73" t="s">
        <v>128</v>
      </c>
      <c r="B105" s="71" t="s">
        <v>129</v>
      </c>
      <c r="C105" s="72" t="s">
        <v>130</v>
      </c>
      <c r="D105" s="71" t="s">
        <v>131</v>
      </c>
      <c r="E105" s="91">
        <v>6.9999999999999994E-5</v>
      </c>
      <c r="F105" s="69">
        <v>762834</v>
      </c>
      <c r="G105" s="83">
        <v>53</v>
      </c>
    </row>
    <row r="106" spans="1:7" ht="14.25" hidden="1" customHeight="1" outlineLevel="2" x14ac:dyDescent="0.4">
      <c r="A106" s="73" t="s">
        <v>132</v>
      </c>
      <c r="B106" s="71" t="s">
        <v>133</v>
      </c>
      <c r="C106" s="72" t="s">
        <v>134</v>
      </c>
      <c r="D106" s="71" t="s">
        <v>92</v>
      </c>
      <c r="E106" s="90">
        <v>0.38</v>
      </c>
      <c r="F106" s="69">
        <v>1103</v>
      </c>
      <c r="G106" s="83">
        <v>419</v>
      </c>
    </row>
    <row r="107" spans="1:7" ht="26.25" hidden="1" customHeight="1" outlineLevel="2" x14ac:dyDescent="0.4">
      <c r="A107" s="73" t="s">
        <v>135</v>
      </c>
      <c r="B107" s="71" t="s">
        <v>136</v>
      </c>
      <c r="C107" s="72" t="s">
        <v>137</v>
      </c>
      <c r="D107" s="71" t="s">
        <v>92</v>
      </c>
      <c r="E107" s="84">
        <v>1.1900000000000001E-2</v>
      </c>
      <c r="F107" s="69">
        <v>31625</v>
      </c>
      <c r="G107" s="83">
        <v>376</v>
      </c>
    </row>
    <row r="108" spans="1:7" ht="5.85" customHeight="1" collapsed="1" x14ac:dyDescent="0.4">
      <c r="A108" s="58"/>
      <c r="B108" s="57"/>
      <c r="C108" s="57"/>
      <c r="D108" s="57"/>
      <c r="E108" s="57"/>
      <c r="F108" s="57"/>
      <c r="G108" s="56"/>
    </row>
    <row r="109" spans="1:7" ht="14.25" customHeight="1" x14ac:dyDescent="0.4">
      <c r="A109" s="64">
        <v>10</v>
      </c>
      <c r="B109" s="62" t="s">
        <v>360</v>
      </c>
      <c r="C109" s="63" t="s">
        <v>359</v>
      </c>
      <c r="D109" s="62" t="s">
        <v>112</v>
      </c>
      <c r="E109" s="60">
        <v>10</v>
      </c>
      <c r="F109" s="98">
        <v>2017.24</v>
      </c>
      <c r="G109" s="59">
        <v>20172</v>
      </c>
    </row>
    <row r="110" spans="1:7" ht="5.85" customHeight="1" x14ac:dyDescent="0.4">
      <c r="A110" s="58"/>
      <c r="B110" s="57"/>
      <c r="C110" s="57"/>
      <c r="D110" s="57"/>
      <c r="E110" s="57"/>
      <c r="F110" s="57"/>
      <c r="G110" s="56"/>
    </row>
    <row r="111" spans="1:7" ht="27.75" customHeight="1" x14ac:dyDescent="0.4">
      <c r="A111" s="64">
        <v>11</v>
      </c>
      <c r="B111" s="62" t="s">
        <v>358</v>
      </c>
      <c r="C111" s="63" t="s">
        <v>139</v>
      </c>
      <c r="D111" s="62" t="s">
        <v>140</v>
      </c>
      <c r="E111" s="97">
        <v>83.66</v>
      </c>
      <c r="F111" s="59">
        <v>3482</v>
      </c>
      <c r="G111" s="59">
        <v>291304</v>
      </c>
    </row>
    <row r="112" spans="1:7" x14ac:dyDescent="0.4">
      <c r="A112" s="82"/>
      <c r="B112" s="81" t="s">
        <v>70</v>
      </c>
      <c r="C112" s="230"/>
      <c r="D112" s="231"/>
      <c r="E112" s="231"/>
      <c r="F112" s="231"/>
      <c r="G112" s="232"/>
    </row>
    <row r="113" spans="1:7" ht="14.25" hidden="1" customHeight="1" outlineLevel="1" x14ac:dyDescent="0.4">
      <c r="A113" s="73"/>
      <c r="B113" s="71"/>
      <c r="C113" s="80" t="s">
        <v>25</v>
      </c>
      <c r="D113" s="76"/>
      <c r="E113" s="75"/>
      <c r="F113" s="75"/>
      <c r="G113" s="75"/>
    </row>
    <row r="114" spans="1:7" ht="14.25" hidden="1" customHeight="1" outlineLevel="1" x14ac:dyDescent="0.4">
      <c r="A114" s="73" t="s">
        <v>141</v>
      </c>
      <c r="B114" s="71"/>
      <c r="C114" s="79" t="s">
        <v>26</v>
      </c>
      <c r="D114" s="71"/>
      <c r="E114" s="78"/>
      <c r="F114" s="69">
        <v>3436</v>
      </c>
      <c r="G114" s="69">
        <v>287456</v>
      </c>
    </row>
    <row r="115" spans="1:7" ht="14.25" hidden="1" customHeight="1" outlineLevel="1" x14ac:dyDescent="0.4">
      <c r="A115" s="73"/>
      <c r="B115" s="71"/>
      <c r="C115" s="77" t="s">
        <v>28</v>
      </c>
      <c r="D115" s="76"/>
      <c r="E115" s="75"/>
      <c r="F115" s="74">
        <v>1743</v>
      </c>
      <c r="G115" s="74">
        <v>145819</v>
      </c>
    </row>
    <row r="116" spans="1:7" ht="25.5" hidden="1" customHeight="1" outlineLevel="2" x14ac:dyDescent="0.4">
      <c r="A116" s="73" t="s">
        <v>142</v>
      </c>
      <c r="B116" s="71" t="s">
        <v>118</v>
      </c>
      <c r="C116" s="72" t="s">
        <v>119</v>
      </c>
      <c r="D116" s="71" t="s">
        <v>34</v>
      </c>
      <c r="E116" s="70">
        <v>50.209591400000001</v>
      </c>
      <c r="F116" s="69">
        <v>5725</v>
      </c>
      <c r="G116" s="69">
        <v>287450</v>
      </c>
    </row>
    <row r="117" spans="1:7" ht="14.25" hidden="1" customHeight="1" outlineLevel="1" x14ac:dyDescent="0.4">
      <c r="A117" s="73" t="s">
        <v>143</v>
      </c>
      <c r="B117" s="71"/>
      <c r="C117" s="79" t="s">
        <v>29</v>
      </c>
      <c r="D117" s="71"/>
      <c r="E117" s="78"/>
      <c r="F117" s="83">
        <v>46</v>
      </c>
      <c r="G117" s="69">
        <v>3848</v>
      </c>
    </row>
    <row r="118" spans="1:7" ht="14.25" hidden="1" customHeight="1" outlineLevel="1" x14ac:dyDescent="0.4">
      <c r="A118" s="73"/>
      <c r="B118" s="71"/>
      <c r="C118" s="77" t="s">
        <v>30</v>
      </c>
      <c r="D118" s="76"/>
      <c r="E118" s="75"/>
      <c r="F118" s="87">
        <v>14</v>
      </c>
      <c r="G118" s="74">
        <v>1171</v>
      </c>
    </row>
    <row r="119" spans="1:7" ht="14.25" hidden="1" customHeight="1" outlineLevel="2" x14ac:dyDescent="0.4">
      <c r="A119" s="73" t="s">
        <v>144</v>
      </c>
      <c r="B119" s="71" t="s">
        <v>45</v>
      </c>
      <c r="C119" s="72" t="s">
        <v>46</v>
      </c>
      <c r="D119" s="71" t="s">
        <v>47</v>
      </c>
      <c r="E119" s="70">
        <v>0.13609640000000001</v>
      </c>
      <c r="F119" s="69">
        <v>6757</v>
      </c>
      <c r="G119" s="83">
        <v>920</v>
      </c>
    </row>
    <row r="120" spans="1:7" ht="14.25" hidden="1" customHeight="1" outlineLevel="2" x14ac:dyDescent="0.4">
      <c r="A120" s="73"/>
      <c r="B120" s="71"/>
      <c r="C120" s="89" t="s">
        <v>48</v>
      </c>
      <c r="D120" s="76" t="s">
        <v>34</v>
      </c>
      <c r="E120" s="96">
        <v>0.13609640000000001</v>
      </c>
      <c r="F120" s="74">
        <v>2693</v>
      </c>
      <c r="G120" s="87">
        <v>367</v>
      </c>
    </row>
    <row r="121" spans="1:7" ht="25.5" hidden="1" customHeight="1" outlineLevel="2" x14ac:dyDescent="0.4">
      <c r="A121" s="73" t="s">
        <v>145</v>
      </c>
      <c r="B121" s="71" t="s">
        <v>146</v>
      </c>
      <c r="C121" s="72" t="s">
        <v>147</v>
      </c>
      <c r="D121" s="71" t="s">
        <v>47</v>
      </c>
      <c r="E121" s="70">
        <v>0.1059546</v>
      </c>
      <c r="F121" s="69">
        <v>14210</v>
      </c>
      <c r="G121" s="69">
        <v>1506</v>
      </c>
    </row>
    <row r="122" spans="1:7" ht="14.25" hidden="1" customHeight="1" outlineLevel="2" x14ac:dyDescent="0.4">
      <c r="A122" s="73"/>
      <c r="B122" s="71"/>
      <c r="C122" s="89" t="s">
        <v>48</v>
      </c>
      <c r="D122" s="76" t="s">
        <v>34</v>
      </c>
      <c r="E122" s="96">
        <v>0.1059546</v>
      </c>
      <c r="F122" s="74">
        <v>4595</v>
      </c>
      <c r="G122" s="87">
        <v>487</v>
      </c>
    </row>
    <row r="123" spans="1:7" ht="14.25" hidden="1" customHeight="1" outlineLevel="2" x14ac:dyDescent="0.4">
      <c r="A123" s="73" t="s">
        <v>148</v>
      </c>
      <c r="B123" s="71" t="s">
        <v>122</v>
      </c>
      <c r="C123" s="72" t="s">
        <v>123</v>
      </c>
      <c r="D123" s="71" t="s">
        <v>47</v>
      </c>
      <c r="E123" s="70">
        <v>0.1059546</v>
      </c>
      <c r="F123" s="69">
        <v>9175</v>
      </c>
      <c r="G123" s="83">
        <v>972</v>
      </c>
    </row>
    <row r="124" spans="1:7" ht="14.25" hidden="1" customHeight="1" outlineLevel="2" x14ac:dyDescent="0.4">
      <c r="A124" s="73"/>
      <c r="B124" s="71"/>
      <c r="C124" s="89" t="s">
        <v>48</v>
      </c>
      <c r="D124" s="76" t="s">
        <v>34</v>
      </c>
      <c r="E124" s="96">
        <v>0.1059546</v>
      </c>
      <c r="F124" s="74">
        <v>3217</v>
      </c>
      <c r="G124" s="87">
        <v>341</v>
      </c>
    </row>
    <row r="125" spans="1:7" ht="14.25" hidden="1" customHeight="1" outlineLevel="2" x14ac:dyDescent="0.4">
      <c r="A125" s="73" t="s">
        <v>149</v>
      </c>
      <c r="B125" s="71" t="s">
        <v>83</v>
      </c>
      <c r="C125" s="72" t="s">
        <v>84</v>
      </c>
      <c r="D125" s="71" t="s">
        <v>47</v>
      </c>
      <c r="E125" s="70">
        <v>18.0853176</v>
      </c>
      <c r="F125" s="83">
        <v>22</v>
      </c>
      <c r="G125" s="83">
        <v>398</v>
      </c>
    </row>
    <row r="126" spans="1:7" ht="5.85" customHeight="1" collapsed="1" x14ac:dyDescent="0.4">
      <c r="A126" s="58"/>
      <c r="B126" s="57"/>
      <c r="C126" s="57"/>
      <c r="D126" s="57"/>
      <c r="E126" s="57"/>
      <c r="F126" s="57"/>
      <c r="G126" s="56"/>
    </row>
    <row r="127" spans="1:7" ht="37.5" customHeight="1" x14ac:dyDescent="0.4">
      <c r="A127" s="64">
        <v>12</v>
      </c>
      <c r="B127" s="62" t="s">
        <v>357</v>
      </c>
      <c r="C127" s="63" t="s">
        <v>150</v>
      </c>
      <c r="D127" s="62" t="s">
        <v>151</v>
      </c>
      <c r="E127" s="60">
        <v>470</v>
      </c>
      <c r="F127" s="59">
        <v>2257</v>
      </c>
      <c r="G127" s="95">
        <v>1060790</v>
      </c>
    </row>
    <row r="128" spans="1:7" ht="5.85" customHeight="1" x14ac:dyDescent="0.4">
      <c r="A128" s="58"/>
      <c r="B128" s="57"/>
      <c r="C128" s="57"/>
      <c r="D128" s="57"/>
      <c r="E128" s="57"/>
      <c r="F128" s="57"/>
      <c r="G128" s="56"/>
    </row>
    <row r="129" spans="1:7" ht="27.75" customHeight="1" x14ac:dyDescent="0.4">
      <c r="A129" s="64">
        <v>13</v>
      </c>
      <c r="B129" s="62" t="s">
        <v>356</v>
      </c>
      <c r="C129" s="63" t="s">
        <v>152</v>
      </c>
      <c r="D129" s="62" t="s">
        <v>112</v>
      </c>
      <c r="E129" s="60">
        <v>94</v>
      </c>
      <c r="F129" s="59">
        <v>1056</v>
      </c>
      <c r="G129" s="59">
        <v>99264</v>
      </c>
    </row>
    <row r="130" spans="1:7" ht="5.85" customHeight="1" x14ac:dyDescent="0.4">
      <c r="A130" s="58"/>
      <c r="B130" s="57"/>
      <c r="C130" s="57"/>
      <c r="D130" s="57"/>
      <c r="E130" s="57"/>
      <c r="F130" s="57"/>
      <c r="G130" s="56"/>
    </row>
    <row r="131" spans="1:7" ht="27.75" customHeight="1" x14ac:dyDescent="0.4">
      <c r="A131" s="64">
        <v>14</v>
      </c>
      <c r="B131" s="62" t="s">
        <v>355</v>
      </c>
      <c r="C131" s="63" t="s">
        <v>153</v>
      </c>
      <c r="D131" s="62" t="s">
        <v>37</v>
      </c>
      <c r="E131" s="60">
        <v>47</v>
      </c>
      <c r="F131" s="60">
        <v>890</v>
      </c>
      <c r="G131" s="59">
        <v>41830</v>
      </c>
    </row>
    <row r="132" spans="1:7" x14ac:dyDescent="0.4">
      <c r="A132" s="82"/>
      <c r="B132" s="81" t="s">
        <v>70</v>
      </c>
      <c r="C132" s="230"/>
      <c r="D132" s="231"/>
      <c r="E132" s="231"/>
      <c r="F132" s="231"/>
      <c r="G132" s="232"/>
    </row>
    <row r="133" spans="1:7" ht="14.25" hidden="1" customHeight="1" outlineLevel="1" x14ac:dyDescent="0.4">
      <c r="A133" s="73"/>
      <c r="B133" s="71"/>
      <c r="C133" s="80" t="s">
        <v>25</v>
      </c>
      <c r="D133" s="76"/>
      <c r="E133" s="75"/>
      <c r="F133" s="75"/>
      <c r="G133" s="75"/>
    </row>
    <row r="134" spans="1:7" ht="14.25" hidden="1" customHeight="1" outlineLevel="1" x14ac:dyDescent="0.4">
      <c r="A134" s="73" t="s">
        <v>154</v>
      </c>
      <c r="B134" s="71"/>
      <c r="C134" s="79" t="s">
        <v>26</v>
      </c>
      <c r="D134" s="71"/>
      <c r="E134" s="78"/>
      <c r="F134" s="83">
        <v>869</v>
      </c>
      <c r="G134" s="69">
        <v>40843</v>
      </c>
    </row>
    <row r="135" spans="1:7" ht="14.25" hidden="1" customHeight="1" outlineLevel="1" x14ac:dyDescent="0.4">
      <c r="A135" s="73"/>
      <c r="B135" s="71"/>
      <c r="C135" s="77" t="s">
        <v>28</v>
      </c>
      <c r="D135" s="76"/>
      <c r="E135" s="75"/>
      <c r="F135" s="87">
        <v>441</v>
      </c>
      <c r="G135" s="74">
        <v>20727</v>
      </c>
    </row>
    <row r="136" spans="1:7" ht="25.5" hidden="1" customHeight="1" outlineLevel="2" x14ac:dyDescent="0.4">
      <c r="A136" s="73" t="s">
        <v>155</v>
      </c>
      <c r="B136" s="71" t="s">
        <v>156</v>
      </c>
      <c r="C136" s="72" t="s">
        <v>157</v>
      </c>
      <c r="D136" s="71" t="s">
        <v>34</v>
      </c>
      <c r="E136" s="84">
        <v>5.9783999999999997</v>
      </c>
      <c r="F136" s="69">
        <v>6834</v>
      </c>
      <c r="G136" s="69">
        <v>40856</v>
      </c>
    </row>
    <row r="137" spans="1:7" ht="14.25" hidden="1" customHeight="1" outlineLevel="1" x14ac:dyDescent="0.4">
      <c r="A137" s="73" t="s">
        <v>158</v>
      </c>
      <c r="B137" s="71"/>
      <c r="C137" s="79" t="s">
        <v>31</v>
      </c>
      <c r="D137" s="71"/>
      <c r="E137" s="78"/>
      <c r="F137" s="83">
        <v>21</v>
      </c>
      <c r="G137" s="83">
        <v>987</v>
      </c>
    </row>
    <row r="138" spans="1:7" ht="14.25" hidden="1" customHeight="1" outlineLevel="2" x14ac:dyDescent="0.4">
      <c r="A138" s="73" t="s">
        <v>159</v>
      </c>
      <c r="B138" s="71" t="s">
        <v>160</v>
      </c>
      <c r="C138" s="72" t="s">
        <v>161</v>
      </c>
      <c r="D138" s="71" t="s">
        <v>92</v>
      </c>
      <c r="E138" s="90">
        <v>0.47</v>
      </c>
      <c r="F138" s="83">
        <v>781</v>
      </c>
      <c r="G138" s="83">
        <v>367</v>
      </c>
    </row>
    <row r="139" spans="1:7" ht="14.25" hidden="1" customHeight="1" outlineLevel="2" x14ac:dyDescent="0.4">
      <c r="A139" s="73" t="s">
        <v>162</v>
      </c>
      <c r="B139" s="71" t="s">
        <v>108</v>
      </c>
      <c r="C139" s="72" t="s">
        <v>109</v>
      </c>
      <c r="D139" s="71" t="s">
        <v>92</v>
      </c>
      <c r="E139" s="90">
        <v>0.94</v>
      </c>
      <c r="F139" s="83">
        <v>446</v>
      </c>
      <c r="G139" s="83">
        <v>419</v>
      </c>
    </row>
    <row r="140" spans="1:7" ht="14.25" hidden="1" customHeight="1" outlineLevel="2" x14ac:dyDescent="0.4">
      <c r="A140" s="73" t="s">
        <v>163</v>
      </c>
      <c r="B140" s="71" t="s">
        <v>97</v>
      </c>
      <c r="C140" s="72" t="s">
        <v>98</v>
      </c>
      <c r="D140" s="71" t="s">
        <v>92</v>
      </c>
      <c r="E140" s="90">
        <v>0.47</v>
      </c>
      <c r="F140" s="83">
        <v>426</v>
      </c>
      <c r="G140" s="83">
        <v>200</v>
      </c>
    </row>
    <row r="141" spans="1:7" ht="5.85" customHeight="1" collapsed="1" x14ac:dyDescent="0.4">
      <c r="A141" s="58"/>
      <c r="B141" s="57"/>
      <c r="C141" s="57"/>
      <c r="D141" s="57"/>
      <c r="E141" s="57"/>
      <c r="F141" s="57"/>
      <c r="G141" s="56"/>
    </row>
    <row r="142" spans="1:7" ht="42" customHeight="1" x14ac:dyDescent="0.4">
      <c r="A142" s="64">
        <v>15</v>
      </c>
      <c r="B142" s="62" t="s">
        <v>354</v>
      </c>
      <c r="C142" s="63" t="s">
        <v>353</v>
      </c>
      <c r="D142" s="62" t="s">
        <v>112</v>
      </c>
      <c r="E142" s="60">
        <v>47</v>
      </c>
      <c r="F142" s="60">
        <v>120</v>
      </c>
      <c r="G142" s="59">
        <v>5640</v>
      </c>
    </row>
    <row r="143" spans="1:7" ht="5.85" customHeight="1" x14ac:dyDescent="0.4">
      <c r="A143" s="58"/>
      <c r="B143" s="57"/>
      <c r="C143" s="57"/>
      <c r="D143" s="57"/>
      <c r="E143" s="57"/>
      <c r="F143" s="57"/>
      <c r="G143" s="56"/>
    </row>
    <row r="144" spans="1:7" ht="27.75" customHeight="1" x14ac:dyDescent="0.4">
      <c r="A144" s="64">
        <v>16</v>
      </c>
      <c r="B144" s="62" t="s">
        <v>352</v>
      </c>
      <c r="C144" s="63" t="s">
        <v>165</v>
      </c>
      <c r="D144" s="62" t="s">
        <v>37</v>
      </c>
      <c r="E144" s="60">
        <v>94</v>
      </c>
      <c r="F144" s="59">
        <v>2105</v>
      </c>
      <c r="G144" s="59">
        <v>197870</v>
      </c>
    </row>
    <row r="145" spans="1:7" x14ac:dyDescent="0.4">
      <c r="A145" s="82"/>
      <c r="B145" s="81" t="s">
        <v>70</v>
      </c>
      <c r="C145" s="230"/>
      <c r="D145" s="231"/>
      <c r="E145" s="231"/>
      <c r="F145" s="231"/>
      <c r="G145" s="232"/>
    </row>
    <row r="146" spans="1:7" ht="14.25" hidden="1" customHeight="1" outlineLevel="1" x14ac:dyDescent="0.4">
      <c r="A146" s="73"/>
      <c r="B146" s="71"/>
      <c r="C146" s="80" t="s">
        <v>25</v>
      </c>
      <c r="D146" s="76"/>
      <c r="E146" s="75"/>
      <c r="F146" s="75"/>
      <c r="G146" s="75"/>
    </row>
    <row r="147" spans="1:7" ht="14.25" hidden="1" customHeight="1" outlineLevel="1" x14ac:dyDescent="0.4">
      <c r="A147" s="73" t="s">
        <v>166</v>
      </c>
      <c r="B147" s="71"/>
      <c r="C147" s="79" t="s">
        <v>26</v>
      </c>
      <c r="D147" s="71"/>
      <c r="E147" s="78"/>
      <c r="F147" s="69">
        <v>2054</v>
      </c>
      <c r="G147" s="69">
        <v>193076</v>
      </c>
    </row>
    <row r="148" spans="1:7" ht="14.25" hidden="1" customHeight="1" outlineLevel="1" x14ac:dyDescent="0.4">
      <c r="A148" s="73"/>
      <c r="B148" s="71"/>
      <c r="C148" s="77" t="s">
        <v>28</v>
      </c>
      <c r="D148" s="76"/>
      <c r="E148" s="75"/>
      <c r="F148" s="74">
        <v>1042</v>
      </c>
      <c r="G148" s="74">
        <v>97948</v>
      </c>
    </row>
    <row r="149" spans="1:7" ht="25.5" hidden="1" customHeight="1" outlineLevel="2" x14ac:dyDescent="0.4">
      <c r="A149" s="73" t="s">
        <v>167</v>
      </c>
      <c r="B149" s="71" t="s">
        <v>118</v>
      </c>
      <c r="C149" s="72" t="s">
        <v>119</v>
      </c>
      <c r="D149" s="71" t="s">
        <v>34</v>
      </c>
      <c r="E149" s="91">
        <v>33.728140000000003</v>
      </c>
      <c r="F149" s="69">
        <v>5725</v>
      </c>
      <c r="G149" s="69">
        <v>193094</v>
      </c>
    </row>
    <row r="150" spans="1:7" ht="14.25" hidden="1" customHeight="1" outlineLevel="1" x14ac:dyDescent="0.4">
      <c r="A150" s="73" t="s">
        <v>168</v>
      </c>
      <c r="B150" s="71"/>
      <c r="C150" s="79" t="s">
        <v>29</v>
      </c>
      <c r="D150" s="71"/>
      <c r="E150" s="78"/>
      <c r="F150" s="83">
        <v>8</v>
      </c>
      <c r="G150" s="83">
        <v>752</v>
      </c>
    </row>
    <row r="151" spans="1:7" ht="14.25" hidden="1" customHeight="1" outlineLevel="1" x14ac:dyDescent="0.4">
      <c r="A151" s="73"/>
      <c r="B151" s="71"/>
      <c r="C151" s="77" t="s">
        <v>30</v>
      </c>
      <c r="D151" s="76"/>
      <c r="E151" s="75"/>
      <c r="F151" s="87">
        <v>1</v>
      </c>
      <c r="G151" s="87">
        <v>94</v>
      </c>
    </row>
    <row r="152" spans="1:7" ht="14.25" hidden="1" customHeight="1" outlineLevel="2" x14ac:dyDescent="0.4">
      <c r="A152" s="73" t="s">
        <v>169</v>
      </c>
      <c r="B152" s="71" t="s">
        <v>122</v>
      </c>
      <c r="C152" s="72" t="s">
        <v>123</v>
      </c>
      <c r="D152" s="71" t="s">
        <v>47</v>
      </c>
      <c r="E152" s="93">
        <v>2.9891999999999998E-2</v>
      </c>
      <c r="F152" s="69">
        <v>9175</v>
      </c>
      <c r="G152" s="83">
        <v>274</v>
      </c>
    </row>
    <row r="153" spans="1:7" ht="14.25" hidden="1" customHeight="1" outlineLevel="2" x14ac:dyDescent="0.4">
      <c r="A153" s="73"/>
      <c r="B153" s="71"/>
      <c r="C153" s="89" t="s">
        <v>48</v>
      </c>
      <c r="D153" s="76" t="s">
        <v>34</v>
      </c>
      <c r="E153" s="94">
        <v>2.9891999999999998E-2</v>
      </c>
      <c r="F153" s="74">
        <v>3217</v>
      </c>
      <c r="G153" s="87">
        <v>96</v>
      </c>
    </row>
    <row r="154" spans="1:7" ht="25.5" hidden="1" customHeight="1" outlineLevel="2" x14ac:dyDescent="0.4">
      <c r="A154" s="73" t="s">
        <v>170</v>
      </c>
      <c r="B154" s="71" t="s">
        <v>125</v>
      </c>
      <c r="C154" s="72" t="s">
        <v>126</v>
      </c>
      <c r="D154" s="71" t="s">
        <v>47</v>
      </c>
      <c r="E154" s="93">
        <v>5.6396240000000004</v>
      </c>
      <c r="F154" s="83">
        <v>84</v>
      </c>
      <c r="G154" s="83">
        <v>474</v>
      </c>
    </row>
    <row r="155" spans="1:7" ht="14.25" hidden="1" customHeight="1" outlineLevel="1" x14ac:dyDescent="0.4">
      <c r="A155" s="73" t="s">
        <v>171</v>
      </c>
      <c r="B155" s="71"/>
      <c r="C155" s="79" t="s">
        <v>31</v>
      </c>
      <c r="D155" s="71"/>
      <c r="E155" s="78"/>
      <c r="F155" s="83">
        <v>43</v>
      </c>
      <c r="G155" s="69">
        <v>4042</v>
      </c>
    </row>
    <row r="156" spans="1:7" ht="14.25" hidden="1" customHeight="1" outlineLevel="2" x14ac:dyDescent="0.4">
      <c r="A156" s="73" t="s">
        <v>172</v>
      </c>
      <c r="B156" s="71" t="s">
        <v>129</v>
      </c>
      <c r="C156" s="72" t="s">
        <v>130</v>
      </c>
      <c r="D156" s="71" t="s">
        <v>131</v>
      </c>
      <c r="E156" s="93">
        <v>3.7599999999999998E-4</v>
      </c>
      <c r="F156" s="69">
        <v>762834</v>
      </c>
      <c r="G156" s="83">
        <v>287</v>
      </c>
    </row>
    <row r="157" spans="1:7" ht="14.25" hidden="1" customHeight="1" outlineLevel="2" x14ac:dyDescent="0.4">
      <c r="A157" s="73" t="s">
        <v>173</v>
      </c>
      <c r="B157" s="71" t="s">
        <v>133</v>
      </c>
      <c r="C157" s="72" t="s">
        <v>134</v>
      </c>
      <c r="D157" s="71" t="s">
        <v>92</v>
      </c>
      <c r="E157" s="85">
        <v>1.974</v>
      </c>
      <c r="F157" s="69">
        <v>1103</v>
      </c>
      <c r="G157" s="69">
        <v>2177</v>
      </c>
    </row>
    <row r="158" spans="1:7" ht="26.25" hidden="1" customHeight="1" outlineLevel="2" x14ac:dyDescent="0.4">
      <c r="A158" s="73" t="s">
        <v>174</v>
      </c>
      <c r="B158" s="71" t="s">
        <v>136</v>
      </c>
      <c r="C158" s="72" t="s">
        <v>137</v>
      </c>
      <c r="D158" s="71" t="s">
        <v>92</v>
      </c>
      <c r="E158" s="91">
        <v>5.076E-2</v>
      </c>
      <c r="F158" s="69">
        <v>31625</v>
      </c>
      <c r="G158" s="69">
        <v>1605</v>
      </c>
    </row>
    <row r="159" spans="1:7" ht="5.85" customHeight="1" collapsed="1" x14ac:dyDescent="0.4">
      <c r="A159" s="58"/>
      <c r="B159" s="57"/>
      <c r="C159" s="57"/>
      <c r="D159" s="57"/>
      <c r="E159" s="57"/>
      <c r="F159" s="57"/>
      <c r="G159" s="56"/>
    </row>
    <row r="160" spans="1:7" ht="42" customHeight="1" x14ac:dyDescent="0.4">
      <c r="A160" s="64">
        <v>17</v>
      </c>
      <c r="B160" s="62" t="s">
        <v>351</v>
      </c>
      <c r="C160" s="63" t="s">
        <v>350</v>
      </c>
      <c r="D160" s="62" t="s">
        <v>37</v>
      </c>
      <c r="E160" s="60">
        <v>94</v>
      </c>
      <c r="F160" s="59">
        <v>4554</v>
      </c>
      <c r="G160" s="59">
        <v>428076</v>
      </c>
    </row>
    <row r="161" spans="1:7" ht="5.85" customHeight="1" x14ac:dyDescent="0.4">
      <c r="A161" s="58"/>
      <c r="B161" s="57"/>
      <c r="C161" s="57"/>
      <c r="D161" s="57"/>
      <c r="E161" s="57"/>
      <c r="F161" s="57"/>
      <c r="G161" s="56"/>
    </row>
    <row r="162" spans="1:7" ht="27.75" customHeight="1" x14ac:dyDescent="0.4">
      <c r="A162" s="64">
        <v>18</v>
      </c>
      <c r="B162" s="62" t="s">
        <v>349</v>
      </c>
      <c r="C162" s="63" t="s">
        <v>176</v>
      </c>
      <c r="D162" s="62" t="s">
        <v>37</v>
      </c>
      <c r="E162" s="60">
        <v>94</v>
      </c>
      <c r="F162" s="60">
        <v>34</v>
      </c>
      <c r="G162" s="59">
        <v>3196</v>
      </c>
    </row>
    <row r="163" spans="1:7" ht="5.85" customHeight="1" x14ac:dyDescent="0.4">
      <c r="A163" s="58"/>
      <c r="B163" s="57"/>
      <c r="C163" s="57"/>
      <c r="D163" s="57"/>
      <c r="E163" s="57"/>
      <c r="F163" s="57"/>
      <c r="G163" s="56"/>
    </row>
    <row r="164" spans="1:7" ht="27.75" customHeight="1" x14ac:dyDescent="0.4">
      <c r="A164" s="64">
        <v>19</v>
      </c>
      <c r="B164" s="62" t="s">
        <v>348</v>
      </c>
      <c r="C164" s="63" t="s">
        <v>177</v>
      </c>
      <c r="D164" s="62" t="s">
        <v>178</v>
      </c>
      <c r="E164" s="60">
        <v>5</v>
      </c>
      <c r="F164" s="59">
        <v>5399</v>
      </c>
      <c r="G164" s="59">
        <v>26995</v>
      </c>
    </row>
    <row r="165" spans="1:7" ht="5.85" customHeight="1" x14ac:dyDescent="0.4">
      <c r="A165" s="58"/>
      <c r="B165" s="57"/>
      <c r="C165" s="57"/>
      <c r="D165" s="57"/>
      <c r="E165" s="57"/>
      <c r="F165" s="57"/>
      <c r="G165" s="56"/>
    </row>
    <row r="166" spans="1:7" ht="27.75" customHeight="1" x14ac:dyDescent="0.4">
      <c r="A166" s="64">
        <v>20</v>
      </c>
      <c r="B166" s="62" t="s">
        <v>347</v>
      </c>
      <c r="C166" s="63" t="s">
        <v>179</v>
      </c>
      <c r="D166" s="62" t="s">
        <v>50</v>
      </c>
      <c r="E166" s="60">
        <v>200</v>
      </c>
      <c r="F166" s="59">
        <v>1730</v>
      </c>
      <c r="G166" s="59">
        <v>346000</v>
      </c>
    </row>
    <row r="167" spans="1:7" x14ac:dyDescent="0.4">
      <c r="A167" s="82"/>
      <c r="B167" s="81" t="s">
        <v>70</v>
      </c>
      <c r="C167" s="230"/>
      <c r="D167" s="231"/>
      <c r="E167" s="231"/>
      <c r="F167" s="231"/>
      <c r="G167" s="232"/>
    </row>
    <row r="168" spans="1:7" ht="14.25" hidden="1" customHeight="1" outlineLevel="1" x14ac:dyDescent="0.4">
      <c r="A168" s="73"/>
      <c r="B168" s="71"/>
      <c r="C168" s="80" t="s">
        <v>25</v>
      </c>
      <c r="D168" s="76"/>
      <c r="E168" s="75"/>
      <c r="F168" s="75"/>
      <c r="G168" s="75"/>
    </row>
    <row r="169" spans="1:7" ht="14.25" hidden="1" customHeight="1" outlineLevel="1" x14ac:dyDescent="0.4">
      <c r="A169" s="73" t="s">
        <v>180</v>
      </c>
      <c r="B169" s="71"/>
      <c r="C169" s="79" t="s">
        <v>26</v>
      </c>
      <c r="D169" s="71"/>
      <c r="E169" s="78"/>
      <c r="F169" s="69">
        <v>1681</v>
      </c>
      <c r="G169" s="69">
        <v>336200</v>
      </c>
    </row>
    <row r="170" spans="1:7" ht="14.25" hidden="1" customHeight="1" outlineLevel="1" x14ac:dyDescent="0.4">
      <c r="A170" s="73"/>
      <c r="B170" s="71"/>
      <c r="C170" s="77" t="s">
        <v>28</v>
      </c>
      <c r="D170" s="76"/>
      <c r="E170" s="75"/>
      <c r="F170" s="87">
        <v>853</v>
      </c>
      <c r="G170" s="74">
        <v>170600</v>
      </c>
    </row>
    <row r="171" spans="1:7" ht="25.5" hidden="1" customHeight="1" outlineLevel="2" x14ac:dyDescent="0.4">
      <c r="A171" s="73" t="s">
        <v>181</v>
      </c>
      <c r="B171" s="71" t="s">
        <v>182</v>
      </c>
      <c r="C171" s="72" t="s">
        <v>183</v>
      </c>
      <c r="D171" s="71" t="s">
        <v>34</v>
      </c>
      <c r="E171" s="83">
        <v>53</v>
      </c>
      <c r="F171" s="69">
        <v>6343</v>
      </c>
      <c r="G171" s="69">
        <v>336179</v>
      </c>
    </row>
    <row r="172" spans="1:7" ht="14.25" hidden="1" customHeight="1" outlineLevel="1" x14ac:dyDescent="0.4">
      <c r="A172" s="73" t="s">
        <v>184</v>
      </c>
      <c r="B172" s="71"/>
      <c r="C172" s="79" t="s">
        <v>29</v>
      </c>
      <c r="D172" s="71"/>
      <c r="E172" s="78"/>
      <c r="F172" s="83">
        <v>36</v>
      </c>
      <c r="G172" s="69">
        <v>7200</v>
      </c>
    </row>
    <row r="173" spans="1:7" ht="14.25" hidden="1" customHeight="1" outlineLevel="1" x14ac:dyDescent="0.4">
      <c r="A173" s="73"/>
      <c r="B173" s="71"/>
      <c r="C173" s="77" t="s">
        <v>30</v>
      </c>
      <c r="D173" s="76"/>
      <c r="E173" s="75"/>
      <c r="F173" s="87">
        <v>1</v>
      </c>
      <c r="G173" s="87">
        <v>200</v>
      </c>
    </row>
    <row r="174" spans="1:7" ht="25.5" hidden="1" customHeight="1" outlineLevel="2" x14ac:dyDescent="0.4">
      <c r="A174" s="73" t="s">
        <v>185</v>
      </c>
      <c r="B174" s="71" t="s">
        <v>146</v>
      </c>
      <c r="C174" s="72" t="s">
        <v>147</v>
      </c>
      <c r="D174" s="71" t="s">
        <v>47</v>
      </c>
      <c r="E174" s="91">
        <v>2.5440000000000001E-2</v>
      </c>
      <c r="F174" s="69">
        <v>14210</v>
      </c>
      <c r="G174" s="83">
        <v>362</v>
      </c>
    </row>
    <row r="175" spans="1:7" ht="14.25" hidden="1" customHeight="1" outlineLevel="2" x14ac:dyDescent="0.4">
      <c r="A175" s="73"/>
      <c r="B175" s="71"/>
      <c r="C175" s="89" t="s">
        <v>48</v>
      </c>
      <c r="D175" s="76" t="s">
        <v>34</v>
      </c>
      <c r="E175" s="92">
        <v>2.5440000000000001E-2</v>
      </c>
      <c r="F175" s="74">
        <v>4595</v>
      </c>
      <c r="G175" s="87">
        <v>117</v>
      </c>
    </row>
    <row r="176" spans="1:7" ht="14.25" hidden="1" customHeight="1" outlineLevel="2" x14ac:dyDescent="0.4">
      <c r="A176" s="73" t="s">
        <v>186</v>
      </c>
      <c r="B176" s="71" t="s">
        <v>122</v>
      </c>
      <c r="C176" s="72" t="s">
        <v>123</v>
      </c>
      <c r="D176" s="71" t="s">
        <v>47</v>
      </c>
      <c r="E176" s="91">
        <v>2.5440000000000001E-2</v>
      </c>
      <c r="F176" s="69">
        <v>9175</v>
      </c>
      <c r="G176" s="83">
        <v>233</v>
      </c>
    </row>
    <row r="177" spans="1:7" ht="14.25" hidden="1" customHeight="1" outlineLevel="2" x14ac:dyDescent="0.4">
      <c r="A177" s="73"/>
      <c r="B177" s="71"/>
      <c r="C177" s="89" t="s">
        <v>48</v>
      </c>
      <c r="D177" s="76" t="s">
        <v>34</v>
      </c>
      <c r="E177" s="92">
        <v>2.5440000000000001E-2</v>
      </c>
      <c r="F177" s="74">
        <v>3217</v>
      </c>
      <c r="G177" s="87">
        <v>82</v>
      </c>
    </row>
    <row r="178" spans="1:7" ht="14.25" hidden="1" customHeight="1" outlineLevel="2" x14ac:dyDescent="0.4">
      <c r="A178" s="73" t="s">
        <v>187</v>
      </c>
      <c r="B178" s="71" t="s">
        <v>83</v>
      </c>
      <c r="C178" s="72" t="s">
        <v>84</v>
      </c>
      <c r="D178" s="71" t="s">
        <v>47</v>
      </c>
      <c r="E178" s="90">
        <v>9.5399999999999991</v>
      </c>
      <c r="F178" s="83">
        <v>22</v>
      </c>
      <c r="G178" s="83">
        <v>210</v>
      </c>
    </row>
    <row r="179" spans="1:7" ht="25.5" hidden="1" customHeight="1" outlineLevel="2" x14ac:dyDescent="0.4">
      <c r="A179" s="73" t="s">
        <v>188</v>
      </c>
      <c r="B179" s="71" t="s">
        <v>125</v>
      </c>
      <c r="C179" s="72" t="s">
        <v>126</v>
      </c>
      <c r="D179" s="71" t="s">
        <v>47</v>
      </c>
      <c r="E179" s="84">
        <v>76.129199999999997</v>
      </c>
      <c r="F179" s="83">
        <v>84</v>
      </c>
      <c r="G179" s="69">
        <v>6395</v>
      </c>
    </row>
    <row r="180" spans="1:7" ht="14.25" hidden="1" customHeight="1" outlineLevel="1" x14ac:dyDescent="0.4">
      <c r="A180" s="73" t="s">
        <v>189</v>
      </c>
      <c r="B180" s="71"/>
      <c r="C180" s="79" t="s">
        <v>31</v>
      </c>
      <c r="D180" s="71"/>
      <c r="E180" s="78"/>
      <c r="F180" s="83">
        <v>13</v>
      </c>
      <c r="G180" s="69">
        <v>2600</v>
      </c>
    </row>
    <row r="181" spans="1:7" ht="25.5" hidden="1" customHeight="1" outlineLevel="2" x14ac:dyDescent="0.4">
      <c r="A181" s="73" t="s">
        <v>190</v>
      </c>
      <c r="B181" s="71" t="s">
        <v>191</v>
      </c>
      <c r="C181" s="72" t="s">
        <v>192</v>
      </c>
      <c r="D181" s="71" t="s">
        <v>37</v>
      </c>
      <c r="E181" s="86">
        <v>102.6</v>
      </c>
      <c r="F181" s="83">
        <v>18</v>
      </c>
      <c r="G181" s="69">
        <v>1847</v>
      </c>
    </row>
    <row r="182" spans="1:7" ht="14.25" hidden="1" customHeight="1" outlineLevel="2" x14ac:dyDescent="0.4">
      <c r="A182" s="73" t="s">
        <v>193</v>
      </c>
      <c r="B182" s="71" t="s">
        <v>194</v>
      </c>
      <c r="C182" s="72" t="s">
        <v>195</v>
      </c>
      <c r="D182" s="71" t="s">
        <v>92</v>
      </c>
      <c r="E182" s="86">
        <v>0.6</v>
      </c>
      <c r="F182" s="69">
        <v>1186</v>
      </c>
      <c r="G182" s="83">
        <v>712</v>
      </c>
    </row>
    <row r="183" spans="1:7" ht="5.85" customHeight="1" collapsed="1" x14ac:dyDescent="0.4">
      <c r="A183" s="58"/>
      <c r="B183" s="57"/>
      <c r="C183" s="57"/>
      <c r="D183" s="57"/>
      <c r="E183" s="57"/>
      <c r="F183" s="57"/>
      <c r="G183" s="56"/>
    </row>
    <row r="184" spans="1:7" ht="27.75" customHeight="1" x14ac:dyDescent="0.4">
      <c r="A184" s="64">
        <v>21</v>
      </c>
      <c r="B184" s="62" t="s">
        <v>346</v>
      </c>
      <c r="C184" s="63" t="s">
        <v>196</v>
      </c>
      <c r="D184" s="62" t="s">
        <v>197</v>
      </c>
      <c r="E184" s="60">
        <v>198</v>
      </c>
      <c r="F184" s="60">
        <v>743</v>
      </c>
      <c r="G184" s="59">
        <v>147114</v>
      </c>
    </row>
    <row r="185" spans="1:7" ht="5.85" customHeight="1" x14ac:dyDescent="0.4">
      <c r="A185" s="58"/>
      <c r="B185" s="57"/>
      <c r="C185" s="57"/>
      <c r="D185" s="57"/>
      <c r="E185" s="57"/>
      <c r="F185" s="57"/>
      <c r="G185" s="56"/>
    </row>
    <row r="186" spans="1:7" ht="27.75" customHeight="1" x14ac:dyDescent="0.4">
      <c r="A186" s="64">
        <v>22</v>
      </c>
      <c r="B186" s="62" t="s">
        <v>345</v>
      </c>
      <c r="C186" s="63" t="s">
        <v>198</v>
      </c>
      <c r="D186" s="62" t="s">
        <v>50</v>
      </c>
      <c r="E186" s="60">
        <v>20</v>
      </c>
      <c r="F186" s="59">
        <v>1447</v>
      </c>
      <c r="G186" s="59">
        <v>28940</v>
      </c>
    </row>
    <row r="187" spans="1:7" x14ac:dyDescent="0.4">
      <c r="A187" s="82"/>
      <c r="B187" s="81" t="s">
        <v>70</v>
      </c>
      <c r="C187" s="230"/>
      <c r="D187" s="231"/>
      <c r="E187" s="231"/>
      <c r="F187" s="231"/>
      <c r="G187" s="232"/>
    </row>
    <row r="188" spans="1:7" ht="14.25" hidden="1" customHeight="1" outlineLevel="1" x14ac:dyDescent="0.4">
      <c r="A188" s="73"/>
      <c r="B188" s="71"/>
      <c r="C188" s="80" t="s">
        <v>25</v>
      </c>
      <c r="D188" s="76"/>
      <c r="E188" s="75"/>
      <c r="F188" s="75"/>
      <c r="G188" s="75"/>
    </row>
    <row r="189" spans="1:7" ht="14.25" hidden="1" customHeight="1" outlineLevel="1" x14ac:dyDescent="0.4">
      <c r="A189" s="73" t="s">
        <v>199</v>
      </c>
      <c r="B189" s="71"/>
      <c r="C189" s="79" t="s">
        <v>26</v>
      </c>
      <c r="D189" s="71"/>
      <c r="E189" s="78"/>
      <c r="F189" s="69">
        <v>1412</v>
      </c>
      <c r="G189" s="69">
        <v>28240</v>
      </c>
    </row>
    <row r="190" spans="1:7" ht="14.25" hidden="1" customHeight="1" outlineLevel="1" x14ac:dyDescent="0.4">
      <c r="A190" s="73"/>
      <c r="B190" s="71"/>
      <c r="C190" s="77" t="s">
        <v>28</v>
      </c>
      <c r="D190" s="76"/>
      <c r="E190" s="75"/>
      <c r="F190" s="87">
        <v>716</v>
      </c>
      <c r="G190" s="74">
        <v>14320</v>
      </c>
    </row>
    <row r="191" spans="1:7" ht="25.5" hidden="1" customHeight="1" outlineLevel="2" x14ac:dyDescent="0.4">
      <c r="A191" s="73" t="s">
        <v>200</v>
      </c>
      <c r="B191" s="71" t="s">
        <v>182</v>
      </c>
      <c r="C191" s="72" t="s">
        <v>183</v>
      </c>
      <c r="D191" s="71" t="s">
        <v>34</v>
      </c>
      <c r="E191" s="85">
        <v>4.452</v>
      </c>
      <c r="F191" s="69">
        <v>6343</v>
      </c>
      <c r="G191" s="69">
        <v>28239</v>
      </c>
    </row>
    <row r="192" spans="1:7" ht="14.25" hidden="1" customHeight="1" outlineLevel="1" x14ac:dyDescent="0.4">
      <c r="A192" s="73" t="s">
        <v>201</v>
      </c>
      <c r="B192" s="71"/>
      <c r="C192" s="79" t="s">
        <v>29</v>
      </c>
      <c r="D192" s="71"/>
      <c r="E192" s="78"/>
      <c r="F192" s="83">
        <v>25</v>
      </c>
      <c r="G192" s="83">
        <v>500</v>
      </c>
    </row>
    <row r="193" spans="1:7" ht="25.5" hidden="1" customHeight="1" outlineLevel="2" x14ac:dyDescent="0.4">
      <c r="A193" s="73" t="s">
        <v>202</v>
      </c>
      <c r="B193" s="71" t="s">
        <v>146</v>
      </c>
      <c r="C193" s="72" t="s">
        <v>147</v>
      </c>
      <c r="D193" s="71" t="s">
        <v>47</v>
      </c>
      <c r="E193" s="91">
        <v>1.06E-3</v>
      </c>
      <c r="F193" s="69">
        <v>14210</v>
      </c>
      <c r="G193" s="83">
        <v>15</v>
      </c>
    </row>
    <row r="194" spans="1:7" ht="14.25" hidden="1" customHeight="1" outlineLevel="2" x14ac:dyDescent="0.4">
      <c r="A194" s="73"/>
      <c r="B194" s="71"/>
      <c r="C194" s="89" t="s">
        <v>48</v>
      </c>
      <c r="D194" s="76" t="s">
        <v>34</v>
      </c>
      <c r="E194" s="92">
        <v>1.06E-3</v>
      </c>
      <c r="F194" s="74">
        <v>4595</v>
      </c>
      <c r="G194" s="87">
        <v>5</v>
      </c>
    </row>
    <row r="195" spans="1:7" ht="14.25" hidden="1" customHeight="1" outlineLevel="2" x14ac:dyDescent="0.4">
      <c r="A195" s="73" t="s">
        <v>203</v>
      </c>
      <c r="B195" s="71" t="s">
        <v>122</v>
      </c>
      <c r="C195" s="72" t="s">
        <v>123</v>
      </c>
      <c r="D195" s="71" t="s">
        <v>47</v>
      </c>
      <c r="E195" s="91">
        <v>1.06E-3</v>
      </c>
      <c r="F195" s="69">
        <v>9175</v>
      </c>
      <c r="G195" s="83">
        <v>10</v>
      </c>
    </row>
    <row r="196" spans="1:7" ht="14.25" hidden="1" customHeight="1" outlineLevel="2" x14ac:dyDescent="0.4">
      <c r="A196" s="73"/>
      <c r="B196" s="71"/>
      <c r="C196" s="89" t="s">
        <v>48</v>
      </c>
      <c r="D196" s="76" t="s">
        <v>34</v>
      </c>
      <c r="E196" s="92">
        <v>1.06E-3</v>
      </c>
      <c r="F196" s="74">
        <v>3217</v>
      </c>
      <c r="G196" s="87">
        <v>3</v>
      </c>
    </row>
    <row r="197" spans="1:7" ht="14.25" hidden="1" customHeight="1" outlineLevel="2" x14ac:dyDescent="0.4">
      <c r="A197" s="73" t="s">
        <v>204</v>
      </c>
      <c r="B197" s="71" t="s">
        <v>83</v>
      </c>
      <c r="C197" s="72" t="s">
        <v>84</v>
      </c>
      <c r="D197" s="71" t="s">
        <v>47</v>
      </c>
      <c r="E197" s="91">
        <v>1.41404</v>
      </c>
      <c r="F197" s="83">
        <v>22</v>
      </c>
      <c r="G197" s="83">
        <v>31</v>
      </c>
    </row>
    <row r="198" spans="1:7" ht="25.5" hidden="1" customHeight="1" outlineLevel="2" x14ac:dyDescent="0.4">
      <c r="A198" s="73" t="s">
        <v>205</v>
      </c>
      <c r="B198" s="71" t="s">
        <v>125</v>
      </c>
      <c r="C198" s="72" t="s">
        <v>126</v>
      </c>
      <c r="D198" s="71" t="s">
        <v>47</v>
      </c>
      <c r="E198" s="91">
        <v>5.33392</v>
      </c>
      <c r="F198" s="83">
        <v>84</v>
      </c>
      <c r="G198" s="83">
        <v>448</v>
      </c>
    </row>
    <row r="199" spans="1:7" ht="14.25" hidden="1" customHeight="1" outlineLevel="1" x14ac:dyDescent="0.4">
      <c r="A199" s="73" t="s">
        <v>206</v>
      </c>
      <c r="B199" s="71"/>
      <c r="C199" s="79" t="s">
        <v>31</v>
      </c>
      <c r="D199" s="71"/>
      <c r="E199" s="78"/>
      <c r="F199" s="83">
        <v>10</v>
      </c>
      <c r="G199" s="83">
        <v>200</v>
      </c>
    </row>
    <row r="200" spans="1:7" ht="25.5" hidden="1" customHeight="1" outlineLevel="2" x14ac:dyDescent="0.4">
      <c r="A200" s="73" t="s">
        <v>207</v>
      </c>
      <c r="B200" s="71" t="s">
        <v>208</v>
      </c>
      <c r="C200" s="72" t="s">
        <v>209</v>
      </c>
      <c r="D200" s="71" t="s">
        <v>37</v>
      </c>
      <c r="E200" s="90">
        <v>15.28</v>
      </c>
      <c r="F200" s="83">
        <v>6</v>
      </c>
      <c r="G200" s="83">
        <v>92</v>
      </c>
    </row>
    <row r="201" spans="1:7" ht="14.25" hidden="1" customHeight="1" outlineLevel="2" x14ac:dyDescent="0.4">
      <c r="A201" s="73" t="s">
        <v>210</v>
      </c>
      <c r="B201" s="71" t="s">
        <v>194</v>
      </c>
      <c r="C201" s="72" t="s">
        <v>195</v>
      </c>
      <c r="D201" s="71" t="s">
        <v>92</v>
      </c>
      <c r="E201" s="90">
        <v>0.08</v>
      </c>
      <c r="F201" s="69">
        <v>1186</v>
      </c>
      <c r="G201" s="83">
        <v>95</v>
      </c>
    </row>
    <row r="202" spans="1:7" ht="5.85" customHeight="1" collapsed="1" x14ac:dyDescent="0.4">
      <c r="A202" s="58"/>
      <c r="B202" s="57"/>
      <c r="C202" s="57"/>
      <c r="D202" s="57"/>
      <c r="E202" s="57"/>
      <c r="F202" s="57"/>
      <c r="G202" s="56"/>
    </row>
    <row r="203" spans="1:7" ht="27.75" customHeight="1" x14ac:dyDescent="0.4">
      <c r="A203" s="64">
        <v>23</v>
      </c>
      <c r="B203" s="62" t="s">
        <v>344</v>
      </c>
      <c r="C203" s="63" t="s">
        <v>211</v>
      </c>
      <c r="D203" s="62" t="s">
        <v>197</v>
      </c>
      <c r="E203" s="61">
        <v>19.8</v>
      </c>
      <c r="F203" s="60">
        <v>326</v>
      </c>
      <c r="G203" s="59">
        <v>6455</v>
      </c>
    </row>
    <row r="204" spans="1:7" ht="5.85" customHeight="1" x14ac:dyDescent="0.4">
      <c r="A204" s="58"/>
      <c r="B204" s="57"/>
      <c r="C204" s="57"/>
      <c r="D204" s="57"/>
      <c r="E204" s="57"/>
      <c r="F204" s="57"/>
      <c r="G204" s="56"/>
    </row>
    <row r="205" spans="1:7" ht="27.75" customHeight="1" x14ac:dyDescent="0.4">
      <c r="A205" s="64">
        <v>24</v>
      </c>
      <c r="B205" s="62" t="s">
        <v>343</v>
      </c>
      <c r="C205" s="63" t="s">
        <v>212</v>
      </c>
      <c r="D205" s="62" t="s">
        <v>37</v>
      </c>
      <c r="E205" s="60">
        <v>50</v>
      </c>
      <c r="F205" s="60">
        <v>39</v>
      </c>
      <c r="G205" s="59">
        <v>1950</v>
      </c>
    </row>
    <row r="206" spans="1:7" ht="5.85" customHeight="1" x14ac:dyDescent="0.4">
      <c r="A206" s="58"/>
      <c r="B206" s="57"/>
      <c r="C206" s="57"/>
      <c r="D206" s="57"/>
      <c r="E206" s="57"/>
      <c r="F206" s="57"/>
      <c r="G206" s="56"/>
    </row>
    <row r="207" spans="1:7" ht="27.75" customHeight="1" x14ac:dyDescent="0.4">
      <c r="A207" s="64">
        <v>25</v>
      </c>
      <c r="B207" s="62" t="s">
        <v>342</v>
      </c>
      <c r="C207" s="63" t="s">
        <v>213</v>
      </c>
      <c r="D207" s="62" t="s">
        <v>37</v>
      </c>
      <c r="E207" s="60">
        <v>50</v>
      </c>
      <c r="F207" s="60">
        <v>69</v>
      </c>
      <c r="G207" s="59">
        <v>3450</v>
      </c>
    </row>
    <row r="208" spans="1:7" ht="5.85" customHeight="1" x14ac:dyDescent="0.4">
      <c r="A208" s="58"/>
      <c r="B208" s="57"/>
      <c r="C208" s="57"/>
      <c r="D208" s="57"/>
      <c r="E208" s="57"/>
      <c r="F208" s="57"/>
      <c r="G208" s="56"/>
    </row>
    <row r="209" spans="1:7" ht="27.75" customHeight="1" x14ac:dyDescent="0.4">
      <c r="A209" s="64">
        <v>26</v>
      </c>
      <c r="B209" s="62" t="s">
        <v>341</v>
      </c>
      <c r="C209" s="63" t="s">
        <v>214</v>
      </c>
      <c r="D209" s="62" t="s">
        <v>50</v>
      </c>
      <c r="E209" s="60">
        <v>240</v>
      </c>
      <c r="F209" s="60">
        <v>430</v>
      </c>
      <c r="G209" s="59">
        <v>103200</v>
      </c>
    </row>
    <row r="210" spans="1:7" x14ac:dyDescent="0.4">
      <c r="A210" s="82"/>
      <c r="B210" s="81" t="s">
        <v>70</v>
      </c>
      <c r="C210" s="230"/>
      <c r="D210" s="231"/>
      <c r="E210" s="231"/>
      <c r="F210" s="231"/>
      <c r="G210" s="232"/>
    </row>
    <row r="211" spans="1:7" ht="14.25" hidden="1" customHeight="1" outlineLevel="1" x14ac:dyDescent="0.4">
      <c r="A211" s="73"/>
      <c r="B211" s="71"/>
      <c r="C211" s="80" t="s">
        <v>25</v>
      </c>
      <c r="D211" s="76"/>
      <c r="E211" s="75"/>
      <c r="F211" s="75"/>
      <c r="G211" s="75"/>
    </row>
    <row r="212" spans="1:7" ht="14.25" hidden="1" customHeight="1" outlineLevel="1" x14ac:dyDescent="0.4">
      <c r="A212" s="73" t="s">
        <v>215</v>
      </c>
      <c r="B212" s="71"/>
      <c r="C212" s="79" t="s">
        <v>26</v>
      </c>
      <c r="D212" s="71"/>
      <c r="E212" s="78"/>
      <c r="F212" s="83">
        <v>426</v>
      </c>
      <c r="G212" s="69">
        <v>102240</v>
      </c>
    </row>
    <row r="213" spans="1:7" ht="14.25" hidden="1" customHeight="1" outlineLevel="1" x14ac:dyDescent="0.4">
      <c r="A213" s="73"/>
      <c r="B213" s="71"/>
      <c r="C213" s="77" t="s">
        <v>28</v>
      </c>
      <c r="D213" s="76"/>
      <c r="E213" s="75"/>
      <c r="F213" s="87">
        <v>216</v>
      </c>
      <c r="G213" s="74">
        <v>51840</v>
      </c>
    </row>
    <row r="214" spans="1:7" ht="25.5" hidden="1" customHeight="1" outlineLevel="2" x14ac:dyDescent="0.4">
      <c r="A214" s="73" t="s">
        <v>216</v>
      </c>
      <c r="B214" s="71" t="s">
        <v>217</v>
      </c>
      <c r="C214" s="72" t="s">
        <v>218</v>
      </c>
      <c r="D214" s="71" t="s">
        <v>34</v>
      </c>
      <c r="E214" s="91">
        <v>12.74544</v>
      </c>
      <c r="F214" s="69">
        <v>8027</v>
      </c>
      <c r="G214" s="69">
        <v>102308</v>
      </c>
    </row>
    <row r="215" spans="1:7" ht="14.25" hidden="1" customHeight="1" outlineLevel="1" x14ac:dyDescent="0.4">
      <c r="A215" s="73" t="s">
        <v>219</v>
      </c>
      <c r="B215" s="71"/>
      <c r="C215" s="79" t="s">
        <v>29</v>
      </c>
      <c r="D215" s="71"/>
      <c r="E215" s="78"/>
      <c r="F215" s="83">
        <v>2</v>
      </c>
      <c r="G215" s="83">
        <v>480</v>
      </c>
    </row>
    <row r="216" spans="1:7" ht="26.25" hidden="1" customHeight="1" outlineLevel="2" x14ac:dyDescent="0.4">
      <c r="A216" s="73" t="s">
        <v>220</v>
      </c>
      <c r="B216" s="71" t="s">
        <v>221</v>
      </c>
      <c r="C216" s="72" t="s">
        <v>222</v>
      </c>
      <c r="D216" s="71" t="s">
        <v>47</v>
      </c>
      <c r="E216" s="85">
        <v>3.8159999999999998</v>
      </c>
      <c r="F216" s="83">
        <v>100</v>
      </c>
      <c r="G216" s="83">
        <v>382</v>
      </c>
    </row>
    <row r="217" spans="1:7" ht="14.25" hidden="1" customHeight="1" outlineLevel="1" x14ac:dyDescent="0.4">
      <c r="A217" s="73" t="s">
        <v>223</v>
      </c>
      <c r="B217" s="71"/>
      <c r="C217" s="79" t="s">
        <v>31</v>
      </c>
      <c r="D217" s="71"/>
      <c r="E217" s="78"/>
      <c r="F217" s="83">
        <v>2</v>
      </c>
      <c r="G217" s="83">
        <v>480</v>
      </c>
    </row>
    <row r="218" spans="1:7" ht="14.25" hidden="1" customHeight="1" outlineLevel="2" x14ac:dyDescent="0.4">
      <c r="A218" s="73" t="s">
        <v>224</v>
      </c>
      <c r="B218" s="71" t="s">
        <v>160</v>
      </c>
      <c r="C218" s="72" t="s">
        <v>161</v>
      </c>
      <c r="D218" s="71" t="s">
        <v>92</v>
      </c>
      <c r="E218" s="85">
        <v>4.8000000000000001E-2</v>
      </c>
      <c r="F218" s="83">
        <v>781</v>
      </c>
      <c r="G218" s="83">
        <v>37</v>
      </c>
    </row>
    <row r="219" spans="1:7" ht="14.25" hidden="1" customHeight="1" outlineLevel="2" x14ac:dyDescent="0.4">
      <c r="A219" s="73" t="s">
        <v>225</v>
      </c>
      <c r="B219" s="71" t="s">
        <v>226</v>
      </c>
      <c r="C219" s="72" t="s">
        <v>227</v>
      </c>
      <c r="D219" s="71" t="s">
        <v>63</v>
      </c>
      <c r="E219" s="86">
        <v>2.4</v>
      </c>
      <c r="F219" s="83">
        <v>194</v>
      </c>
      <c r="G219" s="83">
        <v>466</v>
      </c>
    </row>
    <row r="220" spans="1:7" ht="14.25" hidden="1" customHeight="1" outlineLevel="2" x14ac:dyDescent="0.4">
      <c r="A220" s="73" t="s">
        <v>228</v>
      </c>
      <c r="B220" s="71" t="s">
        <v>108</v>
      </c>
      <c r="C220" s="72" t="s">
        <v>109</v>
      </c>
      <c r="D220" s="71" t="s">
        <v>92</v>
      </c>
      <c r="E220" s="90">
        <v>0.12</v>
      </c>
      <c r="F220" s="83">
        <v>446</v>
      </c>
      <c r="G220" s="83">
        <v>54</v>
      </c>
    </row>
    <row r="221" spans="1:7" ht="14.25" hidden="1" customHeight="1" outlineLevel="2" x14ac:dyDescent="0.4">
      <c r="A221" s="73" t="s">
        <v>229</v>
      </c>
      <c r="B221" s="71" t="s">
        <v>97</v>
      </c>
      <c r="C221" s="72" t="s">
        <v>98</v>
      </c>
      <c r="D221" s="71" t="s">
        <v>92</v>
      </c>
      <c r="E221" s="85">
        <v>4.8000000000000001E-2</v>
      </c>
      <c r="F221" s="83">
        <v>426</v>
      </c>
      <c r="G221" s="83">
        <v>20</v>
      </c>
    </row>
    <row r="222" spans="1:7" ht="5.85" customHeight="1" collapsed="1" x14ac:dyDescent="0.4">
      <c r="A222" s="58"/>
      <c r="B222" s="57"/>
      <c r="C222" s="57"/>
      <c r="D222" s="57"/>
      <c r="E222" s="57"/>
      <c r="F222" s="57"/>
      <c r="G222" s="56"/>
    </row>
    <row r="223" spans="1:7" ht="27.75" customHeight="1" x14ac:dyDescent="0.4">
      <c r="A223" s="64">
        <v>27</v>
      </c>
      <c r="B223" s="62" t="s">
        <v>340</v>
      </c>
      <c r="C223" s="63" t="s">
        <v>230</v>
      </c>
      <c r="D223" s="62" t="s">
        <v>231</v>
      </c>
      <c r="E223" s="60">
        <v>1</v>
      </c>
      <c r="F223" s="59">
        <v>42784</v>
      </c>
      <c r="G223" s="59">
        <v>42784</v>
      </c>
    </row>
    <row r="224" spans="1:7" x14ac:dyDescent="0.4">
      <c r="A224" s="82"/>
      <c r="B224" s="81" t="s">
        <v>70</v>
      </c>
      <c r="C224" s="230"/>
      <c r="D224" s="231"/>
      <c r="E224" s="231"/>
      <c r="F224" s="231"/>
      <c r="G224" s="232"/>
    </row>
    <row r="225" spans="1:7" ht="14.25" hidden="1" customHeight="1" outlineLevel="1" x14ac:dyDescent="0.4">
      <c r="A225" s="73"/>
      <c r="B225" s="71"/>
      <c r="C225" s="80" t="s">
        <v>25</v>
      </c>
      <c r="D225" s="76"/>
      <c r="E225" s="75"/>
      <c r="F225" s="75"/>
      <c r="G225" s="75"/>
    </row>
    <row r="226" spans="1:7" ht="14.25" hidden="1" customHeight="1" outlineLevel="1" x14ac:dyDescent="0.4">
      <c r="A226" s="73" t="s">
        <v>232</v>
      </c>
      <c r="B226" s="71"/>
      <c r="C226" s="79" t="s">
        <v>26</v>
      </c>
      <c r="D226" s="71"/>
      <c r="E226" s="78"/>
      <c r="F226" s="69">
        <v>37921</v>
      </c>
      <c r="G226" s="69">
        <v>37921</v>
      </c>
    </row>
    <row r="227" spans="1:7" ht="14.25" hidden="1" customHeight="1" outlineLevel="1" x14ac:dyDescent="0.4">
      <c r="A227" s="73"/>
      <c r="B227" s="71"/>
      <c r="C227" s="77" t="s">
        <v>28</v>
      </c>
      <c r="D227" s="76"/>
      <c r="E227" s="75"/>
      <c r="F227" s="74">
        <v>19233</v>
      </c>
      <c r="G227" s="74">
        <v>19233</v>
      </c>
    </row>
    <row r="228" spans="1:7" ht="25.5" hidden="1" customHeight="1" outlineLevel="2" x14ac:dyDescent="0.4">
      <c r="A228" s="73" t="s">
        <v>233</v>
      </c>
      <c r="B228" s="71" t="s">
        <v>182</v>
      </c>
      <c r="C228" s="72" t="s">
        <v>183</v>
      </c>
      <c r="D228" s="71" t="s">
        <v>34</v>
      </c>
      <c r="E228" s="84">
        <v>5.9783999999999997</v>
      </c>
      <c r="F228" s="69">
        <v>6343</v>
      </c>
      <c r="G228" s="69">
        <v>37921</v>
      </c>
    </row>
    <row r="229" spans="1:7" ht="14.25" hidden="1" customHeight="1" outlineLevel="1" x14ac:dyDescent="0.4">
      <c r="A229" s="73" t="s">
        <v>234</v>
      </c>
      <c r="B229" s="71"/>
      <c r="C229" s="79" t="s">
        <v>29</v>
      </c>
      <c r="D229" s="71"/>
      <c r="E229" s="78"/>
      <c r="F229" s="83">
        <v>462</v>
      </c>
      <c r="G229" s="83">
        <v>462</v>
      </c>
    </row>
    <row r="230" spans="1:7" ht="14.25" hidden="1" customHeight="1" outlineLevel="1" x14ac:dyDescent="0.4">
      <c r="A230" s="73"/>
      <c r="B230" s="71"/>
      <c r="C230" s="77" t="s">
        <v>30</v>
      </c>
      <c r="D230" s="76"/>
      <c r="E230" s="75"/>
      <c r="F230" s="87">
        <v>68</v>
      </c>
      <c r="G230" s="87">
        <v>68</v>
      </c>
    </row>
    <row r="231" spans="1:7" ht="25.5" hidden="1" customHeight="1" outlineLevel="2" x14ac:dyDescent="0.4">
      <c r="A231" s="73" t="s">
        <v>235</v>
      </c>
      <c r="B231" s="71" t="s">
        <v>236</v>
      </c>
      <c r="C231" s="72" t="s">
        <v>237</v>
      </c>
      <c r="D231" s="71" t="s">
        <v>47</v>
      </c>
      <c r="E231" s="84">
        <v>1.06E-2</v>
      </c>
      <c r="F231" s="69">
        <v>14630</v>
      </c>
      <c r="G231" s="83">
        <v>155</v>
      </c>
    </row>
    <row r="232" spans="1:7" ht="14.25" hidden="1" customHeight="1" outlineLevel="2" x14ac:dyDescent="0.4">
      <c r="A232" s="73"/>
      <c r="B232" s="71"/>
      <c r="C232" s="89" t="s">
        <v>48</v>
      </c>
      <c r="D232" s="76" t="s">
        <v>34</v>
      </c>
      <c r="E232" s="88">
        <v>1.06E-2</v>
      </c>
      <c r="F232" s="74">
        <v>3217</v>
      </c>
      <c r="G232" s="87">
        <v>34</v>
      </c>
    </row>
    <row r="233" spans="1:7" ht="14.25" hidden="1" customHeight="1" outlineLevel="2" x14ac:dyDescent="0.4">
      <c r="A233" s="73" t="s">
        <v>238</v>
      </c>
      <c r="B233" s="71" t="s">
        <v>239</v>
      </c>
      <c r="C233" s="72" t="s">
        <v>240</v>
      </c>
      <c r="D233" s="71" t="s">
        <v>47</v>
      </c>
      <c r="E233" s="84">
        <v>0.59360000000000002</v>
      </c>
      <c r="F233" s="83">
        <v>245</v>
      </c>
      <c r="G233" s="83">
        <v>145</v>
      </c>
    </row>
    <row r="234" spans="1:7" ht="14.25" hidden="1" customHeight="1" outlineLevel="2" x14ac:dyDescent="0.4">
      <c r="A234" s="73" t="s">
        <v>241</v>
      </c>
      <c r="B234" s="71" t="s">
        <v>122</v>
      </c>
      <c r="C234" s="72" t="s">
        <v>123</v>
      </c>
      <c r="D234" s="71" t="s">
        <v>47</v>
      </c>
      <c r="E234" s="84">
        <v>1.06E-2</v>
      </c>
      <c r="F234" s="69">
        <v>9175</v>
      </c>
      <c r="G234" s="83">
        <v>97</v>
      </c>
    </row>
    <row r="235" spans="1:7" ht="14.25" hidden="1" customHeight="1" outlineLevel="2" x14ac:dyDescent="0.4">
      <c r="A235" s="73"/>
      <c r="B235" s="71"/>
      <c r="C235" s="89" t="s">
        <v>48</v>
      </c>
      <c r="D235" s="76" t="s">
        <v>34</v>
      </c>
      <c r="E235" s="88">
        <v>1.06E-2</v>
      </c>
      <c r="F235" s="74">
        <v>3217</v>
      </c>
      <c r="G235" s="87">
        <v>34</v>
      </c>
    </row>
    <row r="236" spans="1:7" ht="14.25" hidden="1" customHeight="1" outlineLevel="2" x14ac:dyDescent="0.4">
      <c r="A236" s="73" t="s">
        <v>242</v>
      </c>
      <c r="B236" s="71" t="s">
        <v>57</v>
      </c>
      <c r="C236" s="72" t="s">
        <v>58</v>
      </c>
      <c r="D236" s="71" t="s">
        <v>47</v>
      </c>
      <c r="E236" s="84">
        <v>0.64659999999999995</v>
      </c>
      <c r="F236" s="83">
        <v>100</v>
      </c>
      <c r="G236" s="83">
        <v>65</v>
      </c>
    </row>
    <row r="237" spans="1:7" ht="14.25" hidden="1" customHeight="1" outlineLevel="1" x14ac:dyDescent="0.4">
      <c r="A237" s="73" t="s">
        <v>243</v>
      </c>
      <c r="B237" s="71"/>
      <c r="C237" s="79" t="s">
        <v>31</v>
      </c>
      <c r="D237" s="71"/>
      <c r="E237" s="78"/>
      <c r="F237" s="69">
        <v>4401</v>
      </c>
      <c r="G237" s="69">
        <v>4401</v>
      </c>
    </row>
    <row r="238" spans="1:7" ht="14.25" hidden="1" customHeight="1" outlineLevel="2" x14ac:dyDescent="0.4">
      <c r="A238" s="73" t="s">
        <v>244</v>
      </c>
      <c r="B238" s="71" t="s">
        <v>61</v>
      </c>
      <c r="C238" s="72" t="s">
        <v>62</v>
      </c>
      <c r="D238" s="71" t="s">
        <v>63</v>
      </c>
      <c r="E238" s="84">
        <v>1.0500000000000001E-2</v>
      </c>
      <c r="F238" s="69">
        <v>5901</v>
      </c>
      <c r="G238" s="83">
        <v>62</v>
      </c>
    </row>
    <row r="239" spans="1:7" ht="14.25" hidden="1" customHeight="1" outlineLevel="2" x14ac:dyDescent="0.4">
      <c r="A239" s="73" t="s">
        <v>245</v>
      </c>
      <c r="B239" s="71" t="s">
        <v>65</v>
      </c>
      <c r="C239" s="72" t="s">
        <v>66</v>
      </c>
      <c r="D239" s="71" t="s">
        <v>63</v>
      </c>
      <c r="E239" s="85">
        <v>4.2000000000000003E-2</v>
      </c>
      <c r="F239" s="83">
        <v>604</v>
      </c>
      <c r="G239" s="83">
        <v>25</v>
      </c>
    </row>
    <row r="240" spans="1:7" ht="38.25" hidden="1" customHeight="1" outlineLevel="2" x14ac:dyDescent="0.4">
      <c r="A240" s="73" t="s">
        <v>246</v>
      </c>
      <c r="B240" s="71" t="s">
        <v>247</v>
      </c>
      <c r="C240" s="72" t="s">
        <v>248</v>
      </c>
      <c r="D240" s="71" t="s">
        <v>197</v>
      </c>
      <c r="E240" s="86">
        <v>0.4</v>
      </c>
      <c r="F240" s="69">
        <v>3645</v>
      </c>
      <c r="G240" s="69">
        <v>1458</v>
      </c>
    </row>
    <row r="241" spans="1:7" ht="25.5" hidden="1" customHeight="1" outlineLevel="2" x14ac:dyDescent="0.4">
      <c r="A241" s="73" t="s">
        <v>249</v>
      </c>
      <c r="B241" s="71" t="s">
        <v>250</v>
      </c>
      <c r="C241" s="72" t="s">
        <v>251</v>
      </c>
      <c r="D241" s="71" t="s">
        <v>37</v>
      </c>
      <c r="E241" s="83">
        <v>1</v>
      </c>
      <c r="F241" s="69">
        <v>2116</v>
      </c>
      <c r="G241" s="69">
        <v>2116</v>
      </c>
    </row>
    <row r="242" spans="1:7" ht="26.25" hidden="1" customHeight="1" outlineLevel="2" x14ac:dyDescent="0.4">
      <c r="A242" s="73" t="s">
        <v>252</v>
      </c>
      <c r="B242" s="71" t="s">
        <v>253</v>
      </c>
      <c r="C242" s="72" t="s">
        <v>254</v>
      </c>
      <c r="D242" s="71" t="s">
        <v>92</v>
      </c>
      <c r="E242" s="86">
        <v>0.2</v>
      </c>
      <c r="F242" s="69">
        <v>1154</v>
      </c>
      <c r="G242" s="83">
        <v>231</v>
      </c>
    </row>
    <row r="243" spans="1:7" ht="14.25" hidden="1" customHeight="1" outlineLevel="2" x14ac:dyDescent="0.4">
      <c r="A243" s="73" t="s">
        <v>255</v>
      </c>
      <c r="B243" s="71" t="s">
        <v>256</v>
      </c>
      <c r="C243" s="72" t="s">
        <v>257</v>
      </c>
      <c r="D243" s="71" t="s">
        <v>92</v>
      </c>
      <c r="E243" s="85">
        <v>7.0000000000000001E-3</v>
      </c>
      <c r="F243" s="69">
        <v>1462</v>
      </c>
      <c r="G243" s="83">
        <v>10</v>
      </c>
    </row>
    <row r="244" spans="1:7" ht="25.5" hidden="1" customHeight="1" outlineLevel="2" x14ac:dyDescent="0.4">
      <c r="A244" s="73" t="s">
        <v>258</v>
      </c>
      <c r="B244" s="71" t="s">
        <v>259</v>
      </c>
      <c r="C244" s="72" t="s">
        <v>260</v>
      </c>
      <c r="D244" s="71" t="s">
        <v>131</v>
      </c>
      <c r="E244" s="84">
        <v>5.9999999999999995E-4</v>
      </c>
      <c r="F244" s="69">
        <v>831695</v>
      </c>
      <c r="G244" s="83">
        <v>499</v>
      </c>
    </row>
    <row r="245" spans="1:7" ht="5.85" customHeight="1" collapsed="1" x14ac:dyDescent="0.4">
      <c r="A245" s="58"/>
      <c r="B245" s="57"/>
      <c r="C245" s="57"/>
      <c r="D245" s="57"/>
      <c r="E245" s="57"/>
      <c r="F245" s="57"/>
      <c r="G245" s="56"/>
    </row>
    <row r="246" spans="1:7" ht="14.25" customHeight="1" x14ac:dyDescent="0.4">
      <c r="A246" s="68"/>
      <c r="B246" s="67"/>
      <c r="C246" s="233" t="s">
        <v>261</v>
      </c>
      <c r="D246" s="234"/>
      <c r="E246" s="234"/>
      <c r="F246" s="66"/>
      <c r="G246" s="65"/>
    </row>
    <row r="247" spans="1:7" ht="27.75" customHeight="1" x14ac:dyDescent="0.4">
      <c r="A247" s="64">
        <v>28</v>
      </c>
      <c r="B247" s="62" t="s">
        <v>339</v>
      </c>
      <c r="C247" s="63" t="s">
        <v>262</v>
      </c>
      <c r="D247" s="62" t="s">
        <v>131</v>
      </c>
      <c r="E247" s="61">
        <v>2.7</v>
      </c>
      <c r="F247" s="59">
        <v>10244</v>
      </c>
      <c r="G247" s="59">
        <v>27659</v>
      </c>
    </row>
    <row r="248" spans="1:7" x14ac:dyDescent="0.4">
      <c r="A248" s="82"/>
      <c r="B248" s="81" t="s">
        <v>38</v>
      </c>
      <c r="C248" s="230"/>
      <c r="D248" s="231"/>
      <c r="E248" s="231"/>
      <c r="F248" s="231"/>
      <c r="G248" s="232"/>
    </row>
    <row r="249" spans="1:7" ht="14.25" hidden="1" customHeight="1" outlineLevel="1" x14ac:dyDescent="0.4">
      <c r="A249" s="73"/>
      <c r="B249" s="71"/>
      <c r="C249" s="80" t="s">
        <v>25</v>
      </c>
      <c r="D249" s="76"/>
      <c r="E249" s="75"/>
      <c r="F249" s="75"/>
      <c r="G249" s="75"/>
    </row>
    <row r="250" spans="1:7" ht="14.25" hidden="1" customHeight="1" outlineLevel="1" x14ac:dyDescent="0.4">
      <c r="A250" s="73" t="s">
        <v>263</v>
      </c>
      <c r="B250" s="71"/>
      <c r="C250" s="79" t="s">
        <v>26</v>
      </c>
      <c r="D250" s="71"/>
      <c r="E250" s="78"/>
      <c r="F250" s="69">
        <v>10244</v>
      </c>
      <c r="G250" s="69">
        <v>27659</v>
      </c>
    </row>
    <row r="251" spans="1:7" ht="14.25" hidden="1" customHeight="1" outlineLevel="1" x14ac:dyDescent="0.4">
      <c r="A251" s="73"/>
      <c r="B251" s="71"/>
      <c r="C251" s="77" t="s">
        <v>28</v>
      </c>
      <c r="D251" s="76"/>
      <c r="E251" s="75"/>
      <c r="F251" s="74">
        <v>5266</v>
      </c>
      <c r="G251" s="74">
        <v>14218</v>
      </c>
    </row>
    <row r="252" spans="1:7" ht="25.5" hidden="1" customHeight="1" outlineLevel="2" x14ac:dyDescent="0.4">
      <c r="A252" s="73" t="s">
        <v>264</v>
      </c>
      <c r="B252" s="71" t="s">
        <v>265</v>
      </c>
      <c r="C252" s="72" t="s">
        <v>266</v>
      </c>
      <c r="D252" s="71" t="s">
        <v>34</v>
      </c>
      <c r="E252" s="70">
        <v>6.3074376000000001</v>
      </c>
      <c r="F252" s="69">
        <v>4385</v>
      </c>
      <c r="G252" s="69">
        <v>27658</v>
      </c>
    </row>
    <row r="253" spans="1:7" ht="5.85" customHeight="1" collapsed="1" x14ac:dyDescent="0.4">
      <c r="A253" s="58"/>
      <c r="B253" s="57"/>
      <c r="C253" s="57"/>
      <c r="D253" s="57"/>
      <c r="E253" s="57"/>
      <c r="F253" s="57"/>
      <c r="G253" s="56"/>
    </row>
    <row r="254" spans="1:7" ht="27.75" customHeight="1" x14ac:dyDescent="0.4">
      <c r="A254" s="64">
        <v>29</v>
      </c>
      <c r="B254" s="62" t="s">
        <v>338</v>
      </c>
      <c r="C254" s="63" t="s">
        <v>267</v>
      </c>
      <c r="D254" s="62" t="s">
        <v>131</v>
      </c>
      <c r="E254" s="61">
        <v>2.7</v>
      </c>
      <c r="F254" s="59">
        <v>1549</v>
      </c>
      <c r="G254" s="59">
        <v>4182</v>
      </c>
    </row>
    <row r="255" spans="1:7" ht="5.85" customHeight="1" x14ac:dyDescent="0.4">
      <c r="A255" s="58"/>
      <c r="B255" s="57"/>
      <c r="C255" s="57"/>
      <c r="D255" s="57"/>
      <c r="E255" s="57"/>
      <c r="F255" s="57"/>
      <c r="G255" s="56"/>
    </row>
    <row r="256" spans="1:7" ht="37.5" customHeight="1" x14ac:dyDescent="0.4">
      <c r="A256" s="64">
        <v>30</v>
      </c>
      <c r="B256" s="62" t="s">
        <v>337</v>
      </c>
      <c r="C256" s="63" t="s">
        <v>268</v>
      </c>
      <c r="D256" s="62" t="s">
        <v>269</v>
      </c>
      <c r="E256" s="61">
        <v>37.799999999999997</v>
      </c>
      <c r="F256" s="60">
        <v>60</v>
      </c>
      <c r="G256" s="59">
        <v>2268</v>
      </c>
    </row>
    <row r="257" spans="1:7" ht="5.85" customHeight="1" x14ac:dyDescent="0.4">
      <c r="A257" s="58"/>
      <c r="B257" s="57"/>
      <c r="C257" s="57"/>
      <c r="D257" s="57"/>
      <c r="E257" s="57"/>
      <c r="F257" s="57"/>
      <c r="G257" s="56"/>
    </row>
    <row r="258" spans="1:7" ht="14.25" customHeight="1" x14ac:dyDescent="0.4">
      <c r="A258" s="68"/>
      <c r="B258" s="67"/>
      <c r="C258" s="233" t="s">
        <v>336</v>
      </c>
      <c r="D258" s="234"/>
      <c r="E258" s="234"/>
      <c r="F258" s="66"/>
      <c r="G258" s="65"/>
    </row>
    <row r="259" spans="1:7" ht="37.5" customHeight="1" x14ac:dyDescent="0.4">
      <c r="A259" s="64">
        <v>31</v>
      </c>
      <c r="B259" s="62" t="s">
        <v>335</v>
      </c>
      <c r="C259" s="63" t="s">
        <v>334</v>
      </c>
      <c r="D259" s="62" t="s">
        <v>269</v>
      </c>
      <c r="E259" s="61">
        <v>165.6</v>
      </c>
      <c r="F259" s="60">
        <v>49</v>
      </c>
      <c r="G259" s="59">
        <v>8114</v>
      </c>
    </row>
    <row r="260" spans="1:7" ht="5.85" customHeight="1" x14ac:dyDescent="0.4">
      <c r="A260" s="58"/>
      <c r="B260" s="57"/>
      <c r="C260" s="57"/>
      <c r="D260" s="57"/>
      <c r="E260" s="57"/>
      <c r="F260" s="57"/>
      <c r="G260" s="56"/>
    </row>
    <row r="261" spans="1:7" x14ac:dyDescent="0.4">
      <c r="A261"/>
      <c r="B261"/>
      <c r="C261"/>
      <c r="D261"/>
      <c r="E261"/>
      <c r="F261"/>
      <c r="G261"/>
    </row>
    <row r="262" spans="1:7" x14ac:dyDescent="0.4">
      <c r="A262"/>
      <c r="B262"/>
      <c r="C262"/>
      <c r="D262"/>
      <c r="E262"/>
      <c r="F262"/>
      <c r="G262"/>
    </row>
    <row r="263" spans="1:7" x14ac:dyDescent="0.4">
      <c r="A263"/>
      <c r="B263"/>
      <c r="C263"/>
      <c r="D263"/>
      <c r="E263"/>
      <c r="F263"/>
      <c r="G263"/>
    </row>
  </sheetData>
  <mergeCells count="29">
    <mergeCell ref="A11:G11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8:G18"/>
    <mergeCell ref="C167:G167"/>
    <mergeCell ref="C187:G187"/>
    <mergeCell ref="C210:G210"/>
    <mergeCell ref="C224:G224"/>
    <mergeCell ref="C32:E32"/>
    <mergeCell ref="C34:G34"/>
    <mergeCell ref="C45:G45"/>
    <mergeCell ref="C56:E56"/>
    <mergeCell ref="C58:G58"/>
    <mergeCell ref="C248:G248"/>
    <mergeCell ref="C258:E258"/>
    <mergeCell ref="C246:E246"/>
    <mergeCell ref="C78:G78"/>
    <mergeCell ref="C94:G94"/>
    <mergeCell ref="C112:G112"/>
    <mergeCell ref="C132:G132"/>
    <mergeCell ref="C145:G145"/>
  </mergeCells>
  <pageMargins left="0.55118110239999996" right="0.31496062990000001" top="0.78740157479999995" bottom="0.55118110239999996" header="0.31496062990000001" footer="0.31496062990000001"/>
  <pageSetup paperSize="9" scale="97" fitToHeight="1000" orientation="landscape" useFirstPageNumber="1" horizontalDpi="300" verticalDpi="300" r:id="rId1"/>
  <headerFooter>
    <oddHeader>&amp;L&amp;"Arial,обычный"&amp;8Программный комплекс АВС (редакция 2026.7)  Э627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FF"/>
    <pageSetUpPr fitToPage="1"/>
  </sheetPr>
  <dimension ref="A3:H50"/>
  <sheetViews>
    <sheetView zoomScaleNormal="100" workbookViewId="0">
      <selection activeCell="C11" sqref="C11"/>
    </sheetView>
  </sheetViews>
  <sheetFormatPr defaultColWidth="9.1171875" defaultRowHeight="12.7" outlineLevelRow="1" x14ac:dyDescent="0.4"/>
  <cols>
    <col min="1" max="1" width="7.29296875" style="1" customWidth="1"/>
    <col min="2" max="2" width="19.1171875" style="1" customWidth="1"/>
    <col min="3" max="3" width="53.29296875" style="1" customWidth="1"/>
    <col min="4" max="4" width="13.87890625" style="1" customWidth="1"/>
    <col min="5" max="5" width="12.41015625" style="1" customWidth="1"/>
    <col min="6" max="7" width="15" style="1" customWidth="1"/>
    <col min="8" max="8" width="10.29296875" style="1" customWidth="1"/>
    <col min="9" max="16384" width="9.1171875" style="1"/>
  </cols>
  <sheetData>
    <row r="3" spans="1:8" ht="14.25" customHeight="1" x14ac:dyDescent="0.45">
      <c r="A3" s="245" t="s">
        <v>270</v>
      </c>
      <c r="B3" s="245"/>
      <c r="C3" s="245"/>
      <c r="D3" s="245"/>
      <c r="E3" s="245"/>
      <c r="F3" s="245"/>
      <c r="G3" s="245"/>
    </row>
    <row r="4" spans="1:8" ht="14.25" customHeight="1" x14ac:dyDescent="0.45">
      <c r="A4" s="245" t="s">
        <v>402</v>
      </c>
      <c r="B4" s="245"/>
      <c r="C4" s="245"/>
      <c r="D4" s="245"/>
      <c r="E4" s="245"/>
      <c r="F4" s="245"/>
      <c r="G4" s="245"/>
    </row>
    <row r="6" spans="1:8" x14ac:dyDescent="0.4">
      <c r="A6" s="235" t="s">
        <v>18</v>
      </c>
      <c r="B6" s="235"/>
      <c r="C6" s="235"/>
      <c r="D6" s="235"/>
      <c r="E6" s="235"/>
      <c r="F6" s="235"/>
      <c r="G6" s="235"/>
    </row>
    <row r="7" spans="1:8" ht="7.5" customHeight="1" x14ac:dyDescent="0.4"/>
    <row r="8" spans="1:8" ht="50.45" customHeight="1" x14ac:dyDescent="0.4">
      <c r="A8" s="110" t="s">
        <v>19</v>
      </c>
      <c r="B8" s="108" t="s">
        <v>20</v>
      </c>
      <c r="C8" s="108" t="s">
        <v>271</v>
      </c>
      <c r="D8" s="108" t="s">
        <v>22</v>
      </c>
      <c r="E8" s="108" t="s">
        <v>23</v>
      </c>
      <c r="F8" s="108" t="s">
        <v>3</v>
      </c>
      <c r="G8" s="108" t="s">
        <v>4</v>
      </c>
    </row>
    <row r="9" spans="1:8" x14ac:dyDescent="0.4">
      <c r="A9" s="106">
        <v>1</v>
      </c>
      <c r="B9" s="106">
        <v>2</v>
      </c>
      <c r="C9" s="106">
        <v>3</v>
      </c>
      <c r="D9" s="106">
        <v>4</v>
      </c>
      <c r="E9" s="106">
        <v>5</v>
      </c>
      <c r="F9" s="106">
        <v>6</v>
      </c>
      <c r="G9" s="106">
        <v>7</v>
      </c>
      <c r="H9" s="105"/>
    </row>
    <row r="10" spans="1:8" x14ac:dyDescent="0.4">
      <c r="A10" s="246" t="s">
        <v>272</v>
      </c>
      <c r="B10" s="246"/>
      <c r="C10" s="246"/>
      <c r="D10" s="246"/>
      <c r="E10" s="246"/>
      <c r="F10" s="246"/>
      <c r="G10" s="246"/>
      <c r="H10" s="126"/>
    </row>
    <row r="11" spans="1:8" ht="37.5" customHeight="1" outlineLevel="1" x14ac:dyDescent="0.4">
      <c r="A11" s="130">
        <v>1</v>
      </c>
      <c r="B11" s="71" t="s">
        <v>400</v>
      </c>
      <c r="C11" s="260" t="s">
        <v>150</v>
      </c>
      <c r="D11" s="71" t="s">
        <v>151</v>
      </c>
      <c r="E11" s="83">
        <v>470</v>
      </c>
      <c r="F11" s="69">
        <v>2257</v>
      </c>
      <c r="G11" s="99">
        <v>1060790</v>
      </c>
      <c r="H11" s="126"/>
    </row>
    <row r="12" spans="1:8" ht="38.25" customHeight="1" outlineLevel="1" x14ac:dyDescent="0.4">
      <c r="A12" s="130">
        <v>2</v>
      </c>
      <c r="B12" s="71" t="s">
        <v>399</v>
      </c>
      <c r="C12" s="72" t="s">
        <v>350</v>
      </c>
      <c r="D12" s="71" t="s">
        <v>37</v>
      </c>
      <c r="E12" s="83">
        <v>94</v>
      </c>
      <c r="F12" s="69">
        <v>4554</v>
      </c>
      <c r="G12" s="69">
        <v>428076</v>
      </c>
      <c r="H12" s="126"/>
    </row>
    <row r="13" spans="1:8" ht="37.5" customHeight="1" outlineLevel="1" x14ac:dyDescent="0.4">
      <c r="A13" s="130">
        <v>3</v>
      </c>
      <c r="B13" s="71" t="s">
        <v>398</v>
      </c>
      <c r="C13" s="260" t="s">
        <v>99</v>
      </c>
      <c r="D13" s="71" t="s">
        <v>100</v>
      </c>
      <c r="E13" s="83">
        <v>1</v>
      </c>
      <c r="F13" s="69">
        <v>168149</v>
      </c>
      <c r="G13" s="69">
        <v>168149</v>
      </c>
      <c r="H13" s="126"/>
    </row>
    <row r="14" spans="1:8" ht="27.75" customHeight="1" outlineLevel="1" x14ac:dyDescent="0.4">
      <c r="A14" s="130">
        <v>4</v>
      </c>
      <c r="B14" s="71" t="s">
        <v>397</v>
      </c>
      <c r="C14" s="72" t="s">
        <v>196</v>
      </c>
      <c r="D14" s="71" t="s">
        <v>197</v>
      </c>
      <c r="E14" s="83">
        <v>198</v>
      </c>
      <c r="F14" s="83">
        <v>743</v>
      </c>
      <c r="G14" s="69">
        <v>147114</v>
      </c>
      <c r="H14" s="126"/>
    </row>
    <row r="15" spans="1:8" outlineLevel="1" x14ac:dyDescent="0.4">
      <c r="A15" s="130">
        <v>5</v>
      </c>
      <c r="B15" s="71" t="s">
        <v>273</v>
      </c>
      <c r="C15" s="72" t="s">
        <v>111</v>
      </c>
      <c r="D15" s="71" t="s">
        <v>112</v>
      </c>
      <c r="E15" s="83">
        <v>3</v>
      </c>
      <c r="F15" s="131">
        <v>36931.03</v>
      </c>
      <c r="G15" s="69">
        <v>110793</v>
      </c>
      <c r="H15" s="126"/>
    </row>
    <row r="16" spans="1:8" ht="27.75" customHeight="1" outlineLevel="1" x14ac:dyDescent="0.4">
      <c r="A16" s="130">
        <v>6</v>
      </c>
      <c r="B16" s="71" t="s">
        <v>396</v>
      </c>
      <c r="C16" s="72" t="s">
        <v>152</v>
      </c>
      <c r="D16" s="71" t="s">
        <v>112</v>
      </c>
      <c r="E16" s="83">
        <v>94</v>
      </c>
      <c r="F16" s="69">
        <v>1056</v>
      </c>
      <c r="G16" s="69">
        <v>99264</v>
      </c>
      <c r="H16" s="126"/>
    </row>
    <row r="17" spans="1:8" outlineLevel="1" x14ac:dyDescent="0.4">
      <c r="A17" s="130">
        <v>7</v>
      </c>
      <c r="B17" s="71" t="s">
        <v>273</v>
      </c>
      <c r="C17" s="72" t="s">
        <v>359</v>
      </c>
      <c r="D17" s="71" t="s">
        <v>112</v>
      </c>
      <c r="E17" s="83">
        <v>10</v>
      </c>
      <c r="F17" s="131">
        <v>2017.24</v>
      </c>
      <c r="G17" s="69">
        <v>20172</v>
      </c>
      <c r="H17" s="126"/>
    </row>
    <row r="18" spans="1:8" ht="27.75" customHeight="1" outlineLevel="1" x14ac:dyDescent="0.4">
      <c r="A18" s="130">
        <v>8</v>
      </c>
      <c r="B18" s="71" t="s">
        <v>395</v>
      </c>
      <c r="C18" s="72" t="s">
        <v>211</v>
      </c>
      <c r="D18" s="71" t="s">
        <v>197</v>
      </c>
      <c r="E18" s="86">
        <v>19.8</v>
      </c>
      <c r="F18" s="83">
        <v>326</v>
      </c>
      <c r="G18" s="69">
        <v>6455</v>
      </c>
      <c r="H18" s="126"/>
    </row>
    <row r="19" spans="1:8" ht="27.75" customHeight="1" outlineLevel="1" x14ac:dyDescent="0.4">
      <c r="A19" s="130">
        <v>9</v>
      </c>
      <c r="B19" s="71" t="s">
        <v>394</v>
      </c>
      <c r="C19" s="72" t="s">
        <v>353</v>
      </c>
      <c r="D19" s="71" t="s">
        <v>112</v>
      </c>
      <c r="E19" s="83">
        <v>47</v>
      </c>
      <c r="F19" s="83">
        <v>120</v>
      </c>
      <c r="G19" s="69">
        <v>5640</v>
      </c>
      <c r="H19" s="126"/>
    </row>
    <row r="20" spans="1:8" ht="27.75" customHeight="1" outlineLevel="1" x14ac:dyDescent="0.4">
      <c r="A20" s="130">
        <v>10</v>
      </c>
      <c r="B20" s="71" t="s">
        <v>393</v>
      </c>
      <c r="C20" s="72" t="s">
        <v>114</v>
      </c>
      <c r="D20" s="71" t="s">
        <v>37</v>
      </c>
      <c r="E20" s="83">
        <v>6</v>
      </c>
      <c r="F20" s="83">
        <v>740</v>
      </c>
      <c r="G20" s="69">
        <v>4440</v>
      </c>
      <c r="H20" s="126"/>
    </row>
    <row r="21" spans="1:8" ht="27.75" customHeight="1" outlineLevel="1" x14ac:dyDescent="0.4">
      <c r="A21" s="130">
        <v>11</v>
      </c>
      <c r="B21" s="71" t="s">
        <v>393</v>
      </c>
      <c r="C21" s="72" t="s">
        <v>113</v>
      </c>
      <c r="D21" s="71" t="s">
        <v>37</v>
      </c>
      <c r="E21" s="83">
        <v>6</v>
      </c>
      <c r="F21" s="83">
        <v>740</v>
      </c>
      <c r="G21" s="69">
        <v>4440</v>
      </c>
      <c r="H21" s="126"/>
    </row>
    <row r="22" spans="1:8" ht="27.75" customHeight="1" outlineLevel="1" x14ac:dyDescent="0.4">
      <c r="A22" s="130">
        <v>12</v>
      </c>
      <c r="B22" s="71" t="s">
        <v>392</v>
      </c>
      <c r="C22" s="72" t="s">
        <v>213</v>
      </c>
      <c r="D22" s="71" t="s">
        <v>37</v>
      </c>
      <c r="E22" s="83">
        <v>50</v>
      </c>
      <c r="F22" s="83">
        <v>69</v>
      </c>
      <c r="G22" s="69">
        <v>3450</v>
      </c>
      <c r="H22" s="126"/>
    </row>
    <row r="23" spans="1:8" ht="27.75" customHeight="1" outlineLevel="1" x14ac:dyDescent="0.4">
      <c r="A23" s="130">
        <v>13</v>
      </c>
      <c r="B23" s="71" t="s">
        <v>391</v>
      </c>
      <c r="C23" s="72" t="s">
        <v>176</v>
      </c>
      <c r="D23" s="71" t="s">
        <v>37</v>
      </c>
      <c r="E23" s="83">
        <v>94</v>
      </c>
      <c r="F23" s="83">
        <v>34</v>
      </c>
      <c r="G23" s="69">
        <v>3196</v>
      </c>
      <c r="H23" s="126"/>
    </row>
    <row r="24" spans="1:8" ht="27.75" customHeight="1" outlineLevel="1" x14ac:dyDescent="0.4">
      <c r="A24" s="130">
        <v>14</v>
      </c>
      <c r="B24" s="71" t="s">
        <v>390</v>
      </c>
      <c r="C24" s="72" t="s">
        <v>134</v>
      </c>
      <c r="D24" s="71" t="s">
        <v>92</v>
      </c>
      <c r="E24" s="85">
        <v>2.3540000000000001</v>
      </c>
      <c r="F24" s="69">
        <v>1103</v>
      </c>
      <c r="G24" s="69">
        <v>2596</v>
      </c>
      <c r="H24" s="126"/>
    </row>
    <row r="25" spans="1:8" ht="27.75" customHeight="1" outlineLevel="1" x14ac:dyDescent="0.4">
      <c r="A25" s="130">
        <v>15</v>
      </c>
      <c r="B25" s="71" t="s">
        <v>389</v>
      </c>
      <c r="C25" s="72" t="s">
        <v>251</v>
      </c>
      <c r="D25" s="71" t="s">
        <v>37</v>
      </c>
      <c r="E25" s="83">
        <v>1</v>
      </c>
      <c r="F25" s="69">
        <v>2116</v>
      </c>
      <c r="G25" s="69">
        <v>2116</v>
      </c>
      <c r="H25" s="126"/>
    </row>
    <row r="26" spans="1:8" ht="27.75" customHeight="1" outlineLevel="1" x14ac:dyDescent="0.4">
      <c r="A26" s="130">
        <v>16</v>
      </c>
      <c r="B26" s="71" t="s">
        <v>388</v>
      </c>
      <c r="C26" s="72" t="s">
        <v>137</v>
      </c>
      <c r="D26" s="71" t="s">
        <v>92</v>
      </c>
      <c r="E26" s="91">
        <v>6.2659999999999993E-2</v>
      </c>
      <c r="F26" s="69">
        <v>31625</v>
      </c>
      <c r="G26" s="69">
        <v>1982</v>
      </c>
      <c r="H26" s="126"/>
    </row>
    <row r="27" spans="1:8" ht="27.75" customHeight="1" outlineLevel="1" x14ac:dyDescent="0.4">
      <c r="A27" s="130">
        <v>17</v>
      </c>
      <c r="B27" s="71" t="s">
        <v>387</v>
      </c>
      <c r="C27" s="72" t="s">
        <v>212</v>
      </c>
      <c r="D27" s="71" t="s">
        <v>37</v>
      </c>
      <c r="E27" s="83">
        <v>50</v>
      </c>
      <c r="F27" s="83">
        <v>39</v>
      </c>
      <c r="G27" s="69">
        <v>1950</v>
      </c>
      <c r="H27" s="126"/>
    </row>
    <row r="28" spans="1:8" ht="27.75" customHeight="1" outlineLevel="1" x14ac:dyDescent="0.4">
      <c r="A28" s="130">
        <v>18</v>
      </c>
      <c r="B28" s="71" t="s">
        <v>386</v>
      </c>
      <c r="C28" s="72" t="s">
        <v>192</v>
      </c>
      <c r="D28" s="71" t="s">
        <v>37</v>
      </c>
      <c r="E28" s="86">
        <v>102.6</v>
      </c>
      <c r="F28" s="83">
        <v>18</v>
      </c>
      <c r="G28" s="69">
        <v>1847</v>
      </c>
      <c r="H28" s="126"/>
    </row>
    <row r="29" spans="1:8" ht="27.75" customHeight="1" outlineLevel="1" x14ac:dyDescent="0.4">
      <c r="A29" s="130">
        <v>19</v>
      </c>
      <c r="B29" s="71" t="s">
        <v>385</v>
      </c>
      <c r="C29" s="72" t="s">
        <v>62</v>
      </c>
      <c r="D29" s="71" t="s">
        <v>63</v>
      </c>
      <c r="E29" s="85">
        <v>0.30599999999999999</v>
      </c>
      <c r="F29" s="69">
        <v>5901</v>
      </c>
      <c r="G29" s="69">
        <v>1806</v>
      </c>
      <c r="H29" s="126"/>
    </row>
    <row r="30" spans="1:8" ht="38.25" customHeight="1" outlineLevel="1" x14ac:dyDescent="0.4">
      <c r="A30" s="130">
        <v>20</v>
      </c>
      <c r="B30" s="71" t="s">
        <v>384</v>
      </c>
      <c r="C30" s="72" t="s">
        <v>248</v>
      </c>
      <c r="D30" s="71" t="s">
        <v>197</v>
      </c>
      <c r="E30" s="86">
        <v>0.4</v>
      </c>
      <c r="F30" s="69">
        <v>3645</v>
      </c>
      <c r="G30" s="69">
        <v>1458</v>
      </c>
      <c r="H30" s="126"/>
    </row>
    <row r="31" spans="1:8" ht="27.75" customHeight="1" outlineLevel="1" x14ac:dyDescent="0.4">
      <c r="A31" s="130">
        <v>21</v>
      </c>
      <c r="B31" s="71" t="s">
        <v>383</v>
      </c>
      <c r="C31" s="72" t="s">
        <v>66</v>
      </c>
      <c r="D31" s="71" t="s">
        <v>63</v>
      </c>
      <c r="E31" s="84">
        <v>2.1892999999999998</v>
      </c>
      <c r="F31" s="83">
        <v>604</v>
      </c>
      <c r="G31" s="69">
        <v>1322</v>
      </c>
      <c r="H31" s="126"/>
    </row>
    <row r="32" spans="1:8" ht="27.75" customHeight="1" outlineLevel="1" x14ac:dyDescent="0.4">
      <c r="A32" s="130">
        <v>22</v>
      </c>
      <c r="B32" s="71" t="s">
        <v>382</v>
      </c>
      <c r="C32" s="72" t="s">
        <v>195</v>
      </c>
      <c r="D32" s="71" t="s">
        <v>92</v>
      </c>
      <c r="E32" s="90">
        <v>0.68</v>
      </c>
      <c r="F32" s="69">
        <v>1186</v>
      </c>
      <c r="G32" s="83">
        <v>806</v>
      </c>
      <c r="H32" s="126"/>
    </row>
    <row r="33" spans="1:8" ht="27.75" customHeight="1" outlineLevel="1" x14ac:dyDescent="0.4">
      <c r="A33" s="130">
        <v>23</v>
      </c>
      <c r="B33" s="71" t="s">
        <v>381</v>
      </c>
      <c r="C33" s="72" t="s">
        <v>88</v>
      </c>
      <c r="D33" s="71" t="s">
        <v>37</v>
      </c>
      <c r="E33" s="83">
        <v>1</v>
      </c>
      <c r="F33" s="83">
        <v>549</v>
      </c>
      <c r="G33" s="83">
        <v>549</v>
      </c>
      <c r="H33" s="126"/>
    </row>
    <row r="34" spans="1:8" ht="27.75" customHeight="1" outlineLevel="1" x14ac:dyDescent="0.4">
      <c r="A34" s="130">
        <v>24</v>
      </c>
      <c r="B34" s="71" t="s">
        <v>380</v>
      </c>
      <c r="C34" s="72" t="s">
        <v>260</v>
      </c>
      <c r="D34" s="71" t="s">
        <v>131</v>
      </c>
      <c r="E34" s="84">
        <v>5.9999999999999995E-4</v>
      </c>
      <c r="F34" s="69">
        <v>831695</v>
      </c>
      <c r="G34" s="83">
        <v>499</v>
      </c>
      <c r="H34" s="126"/>
    </row>
    <row r="35" spans="1:8" ht="27.75" customHeight="1" outlineLevel="1" x14ac:dyDescent="0.4">
      <c r="A35" s="130">
        <v>25</v>
      </c>
      <c r="B35" s="71" t="s">
        <v>379</v>
      </c>
      <c r="C35" s="72" t="s">
        <v>109</v>
      </c>
      <c r="D35" s="71" t="s">
        <v>92</v>
      </c>
      <c r="E35" s="85">
        <v>1.0780000000000001</v>
      </c>
      <c r="F35" s="83">
        <v>446</v>
      </c>
      <c r="G35" s="83">
        <v>481</v>
      </c>
      <c r="H35" s="126"/>
    </row>
    <row r="36" spans="1:8" ht="27.75" customHeight="1" outlineLevel="1" x14ac:dyDescent="0.4">
      <c r="A36" s="130">
        <v>26</v>
      </c>
      <c r="B36" s="71" t="s">
        <v>378</v>
      </c>
      <c r="C36" s="72" t="s">
        <v>227</v>
      </c>
      <c r="D36" s="71" t="s">
        <v>63</v>
      </c>
      <c r="E36" s="86">
        <v>2.4</v>
      </c>
      <c r="F36" s="83">
        <v>194</v>
      </c>
      <c r="G36" s="83">
        <v>466</v>
      </c>
      <c r="H36" s="126"/>
    </row>
    <row r="37" spans="1:8" ht="27.75" customHeight="1" outlineLevel="1" x14ac:dyDescent="0.4">
      <c r="A37" s="130">
        <v>27</v>
      </c>
      <c r="B37" s="71" t="s">
        <v>377</v>
      </c>
      <c r="C37" s="72" t="s">
        <v>161</v>
      </c>
      <c r="D37" s="71" t="s">
        <v>92</v>
      </c>
      <c r="E37" s="85">
        <v>0.51800000000000002</v>
      </c>
      <c r="F37" s="83">
        <v>781</v>
      </c>
      <c r="G37" s="83">
        <v>405</v>
      </c>
      <c r="H37" s="126"/>
    </row>
    <row r="38" spans="1:8" ht="27.75" customHeight="1" outlineLevel="1" x14ac:dyDescent="0.4">
      <c r="A38" s="130">
        <v>28</v>
      </c>
      <c r="B38" s="71" t="s">
        <v>376</v>
      </c>
      <c r="C38" s="72" t="s">
        <v>130</v>
      </c>
      <c r="D38" s="71" t="s">
        <v>131</v>
      </c>
      <c r="E38" s="93">
        <v>4.46E-4</v>
      </c>
      <c r="F38" s="69">
        <v>762834</v>
      </c>
      <c r="G38" s="83">
        <v>340</v>
      </c>
      <c r="H38" s="126"/>
    </row>
    <row r="39" spans="1:8" ht="27.75" customHeight="1" outlineLevel="1" x14ac:dyDescent="0.4">
      <c r="A39" s="130">
        <v>29</v>
      </c>
      <c r="B39" s="71" t="s">
        <v>375</v>
      </c>
      <c r="C39" s="72" t="s">
        <v>177</v>
      </c>
      <c r="D39" s="71" t="s">
        <v>178</v>
      </c>
      <c r="E39" s="83">
        <v>5</v>
      </c>
      <c r="F39" s="69">
        <v>5399</v>
      </c>
      <c r="G39" s="69">
        <v>26995</v>
      </c>
      <c r="H39" s="126"/>
    </row>
    <row r="40" spans="1:8" ht="27.75" customHeight="1" outlineLevel="1" x14ac:dyDescent="0.4">
      <c r="A40" s="130">
        <v>30</v>
      </c>
      <c r="B40" s="71" t="s">
        <v>374</v>
      </c>
      <c r="C40" s="72" t="s">
        <v>98</v>
      </c>
      <c r="D40" s="71" t="s">
        <v>92</v>
      </c>
      <c r="E40" s="85">
        <v>0.57399999999999995</v>
      </c>
      <c r="F40" s="83">
        <v>426</v>
      </c>
      <c r="G40" s="83">
        <v>245</v>
      </c>
      <c r="H40" s="126"/>
    </row>
    <row r="41" spans="1:8" ht="27.75" customHeight="1" outlineLevel="1" x14ac:dyDescent="0.4">
      <c r="A41" s="130">
        <v>31</v>
      </c>
      <c r="B41" s="71" t="s">
        <v>373</v>
      </c>
      <c r="C41" s="72" t="s">
        <v>254</v>
      </c>
      <c r="D41" s="71" t="s">
        <v>92</v>
      </c>
      <c r="E41" s="86">
        <v>0.2</v>
      </c>
      <c r="F41" s="69">
        <v>1154</v>
      </c>
      <c r="G41" s="83">
        <v>231</v>
      </c>
      <c r="H41" s="126"/>
    </row>
    <row r="42" spans="1:8" ht="27.75" customHeight="1" outlineLevel="1" x14ac:dyDescent="0.4">
      <c r="A42" s="130">
        <v>32</v>
      </c>
      <c r="B42" s="71" t="s">
        <v>372</v>
      </c>
      <c r="C42" s="72" t="s">
        <v>209</v>
      </c>
      <c r="D42" s="71" t="s">
        <v>37</v>
      </c>
      <c r="E42" s="90">
        <v>15.28</v>
      </c>
      <c r="F42" s="83">
        <v>6</v>
      </c>
      <c r="G42" s="83">
        <v>92</v>
      </c>
      <c r="H42" s="126"/>
    </row>
    <row r="43" spans="1:8" ht="27.75" customHeight="1" outlineLevel="1" x14ac:dyDescent="0.4">
      <c r="A43" s="130">
        <v>33</v>
      </c>
      <c r="B43" s="71" t="s">
        <v>371</v>
      </c>
      <c r="C43" s="72" t="s">
        <v>95</v>
      </c>
      <c r="D43" s="71" t="s">
        <v>37</v>
      </c>
      <c r="E43" s="85">
        <v>3.2000000000000001E-2</v>
      </c>
      <c r="F43" s="69">
        <v>2082</v>
      </c>
      <c r="G43" s="83">
        <v>67</v>
      </c>
      <c r="H43" s="126"/>
    </row>
    <row r="44" spans="1:8" ht="27.75" customHeight="1" outlineLevel="1" x14ac:dyDescent="0.4">
      <c r="A44" s="130">
        <v>34</v>
      </c>
      <c r="B44" s="71" t="s">
        <v>370</v>
      </c>
      <c r="C44" s="72" t="s">
        <v>91</v>
      </c>
      <c r="D44" s="71" t="s">
        <v>92</v>
      </c>
      <c r="E44" s="84">
        <v>1.1599999999999999E-2</v>
      </c>
      <c r="F44" s="69">
        <v>1086</v>
      </c>
      <c r="G44" s="83">
        <v>13</v>
      </c>
      <c r="H44" s="126"/>
    </row>
    <row r="45" spans="1:8" ht="27.75" customHeight="1" outlineLevel="1" x14ac:dyDescent="0.4">
      <c r="A45" s="130">
        <v>35</v>
      </c>
      <c r="B45" s="71" t="s">
        <v>369</v>
      </c>
      <c r="C45" s="72" t="s">
        <v>257</v>
      </c>
      <c r="D45" s="71" t="s">
        <v>92</v>
      </c>
      <c r="E45" s="85">
        <v>7.0000000000000001E-3</v>
      </c>
      <c r="F45" s="69">
        <v>1462</v>
      </c>
      <c r="G45" s="83">
        <v>10</v>
      </c>
      <c r="H45" s="126"/>
    </row>
    <row r="46" spans="1:8" x14ac:dyDescent="0.4">
      <c r="A46" s="104"/>
      <c r="B46" s="104"/>
      <c r="C46" s="129" t="s">
        <v>274</v>
      </c>
      <c r="D46" s="104" t="s">
        <v>27</v>
      </c>
      <c r="E46" s="128"/>
      <c r="F46" s="128"/>
      <c r="G46" s="127">
        <v>2108298</v>
      </c>
      <c r="H46" s="126"/>
    </row>
    <row r="47" spans="1:8" x14ac:dyDescent="0.4">
      <c r="A47" s="104"/>
      <c r="B47" s="104"/>
      <c r="C47" s="129" t="s">
        <v>275</v>
      </c>
      <c r="D47" s="104" t="s">
        <v>27</v>
      </c>
      <c r="E47" s="128"/>
      <c r="F47" s="128"/>
      <c r="G47" s="127">
        <v>2108298</v>
      </c>
      <c r="H47" s="126"/>
    </row>
    <row r="49" spans="1:8" x14ac:dyDescent="0.4">
      <c r="A49" s="126"/>
      <c r="B49" s="126"/>
      <c r="C49" s="126"/>
      <c r="D49" s="126"/>
      <c r="E49" s="126"/>
      <c r="F49" s="126"/>
      <c r="G49" s="126"/>
      <c r="H49" s="126"/>
    </row>
    <row r="50" spans="1:8" x14ac:dyDescent="0.4">
      <c r="A50" s="54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fitToHeight="1000" orientation="landscape" useFirstPageNumber="1" horizontalDpi="300" verticalDpi="300" r:id="rId1"/>
  <headerFooter>
    <oddHeader>&amp;L&amp;"Arial,обычный"&amp;8&amp;K000000Программный комплекс АВС (редакция 2026.7)  Э627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FF"/>
    <outlinePr summaryBelow="0"/>
    <pageSetUpPr fitToPage="1"/>
  </sheetPr>
  <dimension ref="A1:K60"/>
  <sheetViews>
    <sheetView topLeftCell="A19" zoomScaleNormal="100" workbookViewId="0">
      <selection activeCell="C22" sqref="C22"/>
    </sheetView>
  </sheetViews>
  <sheetFormatPr defaultColWidth="9.1171875" defaultRowHeight="12.7" x14ac:dyDescent="0.4"/>
  <cols>
    <col min="1" max="1" width="6.41015625" style="1" customWidth="1"/>
    <col min="2" max="2" width="14.29296875" style="1" customWidth="1"/>
    <col min="3" max="3" width="69.87890625" style="1" customWidth="1"/>
    <col min="4" max="4" width="10.41015625" style="1" customWidth="1"/>
    <col min="5" max="5" width="10.5859375" style="1" customWidth="1"/>
    <col min="6" max="6" width="10.703125" style="1" customWidth="1"/>
    <col min="7" max="7" width="14.29296875" style="1" customWidth="1"/>
    <col min="8" max="8" width="9.87890625" style="1" customWidth="1"/>
    <col min="9" max="9" width="12.1171875" style="1" customWidth="1"/>
    <col min="10" max="10" width="6.5859375" style="1" customWidth="1"/>
    <col min="11" max="11" width="9.1171875" style="1" bestFit="1" customWidth="1"/>
    <col min="12" max="16384" width="9.1171875" style="1"/>
  </cols>
  <sheetData>
    <row r="1" spans="1:10" ht="12.6" customHeight="1" x14ac:dyDescent="0.4">
      <c r="A1" s="54"/>
      <c r="B1" s="54"/>
      <c r="C1" s="54"/>
      <c r="D1" s="54"/>
      <c r="E1" s="54"/>
      <c r="F1" s="2"/>
      <c r="G1" s="2"/>
      <c r="H1" s="2"/>
      <c r="I1" s="53" t="s">
        <v>333</v>
      </c>
      <c r="J1" s="2"/>
    </row>
    <row r="2" spans="1:10" ht="12.6" customHeight="1" x14ac:dyDescent="0.4">
      <c r="A2" s="48" t="s">
        <v>332</v>
      </c>
      <c r="B2" s="48"/>
      <c r="C2" s="250" t="s">
        <v>8</v>
      </c>
      <c r="D2" s="250"/>
      <c r="E2" s="250"/>
      <c r="F2" s="250"/>
      <c r="G2" s="250"/>
      <c r="H2" s="250"/>
    </row>
    <row r="3" spans="1:10" ht="7.5" customHeight="1" x14ac:dyDescent="0.4">
      <c r="A3" s="48"/>
      <c r="B3" s="48"/>
      <c r="C3" s="47"/>
      <c r="D3" s="47"/>
      <c r="E3" s="47"/>
      <c r="F3" s="47"/>
      <c r="G3" s="46"/>
    </row>
    <row r="4" spans="1:10" ht="12.6" customHeight="1" x14ac:dyDescent="0.4">
      <c r="A4" s="48" t="s">
        <v>331</v>
      </c>
      <c r="B4" s="48"/>
      <c r="C4" s="250" t="s">
        <v>10</v>
      </c>
      <c r="D4" s="250"/>
      <c r="E4" s="250"/>
      <c r="F4" s="250"/>
      <c r="G4" s="250"/>
      <c r="H4" s="250"/>
    </row>
    <row r="5" spans="1:10" ht="7.5" customHeight="1" x14ac:dyDescent="0.4">
      <c r="A5" s="48"/>
      <c r="B5" s="48"/>
      <c r="C5" s="47"/>
      <c r="D5" s="47"/>
      <c r="E5" s="47"/>
      <c r="F5" s="47"/>
      <c r="G5" s="46"/>
    </row>
    <row r="6" spans="1:10" ht="12.6" customHeight="1" x14ac:dyDescent="0.4">
      <c r="A6" s="46"/>
      <c r="B6" s="46"/>
      <c r="C6" s="46"/>
      <c r="F6" s="52" t="s">
        <v>330</v>
      </c>
      <c r="G6" s="251" t="s">
        <v>329</v>
      </c>
      <c r="H6" s="251"/>
    </row>
    <row r="7" spans="1:10" ht="11.45" customHeight="1" x14ac:dyDescent="0.4">
      <c r="A7" s="46"/>
      <c r="B7" s="46"/>
      <c r="C7" s="46"/>
      <c r="D7" s="46"/>
      <c r="E7" s="46"/>
      <c r="F7" s="46"/>
      <c r="G7" s="46"/>
    </row>
    <row r="8" spans="1:10" ht="15" customHeight="1" x14ac:dyDescent="0.4">
      <c r="A8" s="46"/>
      <c r="B8" s="46"/>
      <c r="C8" s="252" t="s">
        <v>328</v>
      </c>
      <c r="D8" s="252"/>
      <c r="E8" s="252"/>
      <c r="F8" s="252"/>
      <c r="G8" s="252"/>
      <c r="H8" s="252"/>
    </row>
    <row r="9" spans="1:10" ht="11.45" customHeight="1" x14ac:dyDescent="0.4">
      <c r="A9" s="46"/>
      <c r="B9" s="46"/>
      <c r="C9" s="51"/>
      <c r="D9" s="51"/>
      <c r="E9" s="46"/>
      <c r="F9" s="46"/>
      <c r="G9" s="46"/>
    </row>
    <row r="10" spans="1:10" ht="12.6" customHeight="1" x14ac:dyDescent="0.4">
      <c r="A10" s="46"/>
      <c r="B10" s="50" t="s">
        <v>327</v>
      </c>
      <c r="C10" s="250" t="s">
        <v>12</v>
      </c>
      <c r="D10" s="250"/>
      <c r="E10" s="250"/>
      <c r="F10" s="250"/>
      <c r="G10" s="250"/>
      <c r="H10" s="250"/>
    </row>
    <row r="11" spans="1:10" ht="12.6" customHeight="1" x14ac:dyDescent="0.4">
      <c r="A11" s="2"/>
      <c r="B11" s="2"/>
      <c r="C11" s="249" t="s">
        <v>13</v>
      </c>
      <c r="D11" s="249"/>
      <c r="E11" s="249"/>
      <c r="F11" s="249"/>
      <c r="G11" s="249"/>
      <c r="H11" s="249"/>
      <c r="I11" s="2"/>
      <c r="J11" s="2"/>
    </row>
    <row r="12" spans="1:10" ht="7.5" customHeight="1" x14ac:dyDescent="0.4">
      <c r="A12" s="2"/>
      <c r="B12" s="2"/>
      <c r="C12" s="49"/>
      <c r="D12" s="49"/>
      <c r="E12" s="49"/>
      <c r="F12" s="2"/>
      <c r="G12" s="2"/>
      <c r="H12" s="2"/>
      <c r="I12" s="2"/>
      <c r="J12" s="2"/>
    </row>
    <row r="13" spans="1:10" ht="12.6" customHeight="1" x14ac:dyDescent="0.4">
      <c r="A13" s="48" t="s">
        <v>326</v>
      </c>
      <c r="B13" s="48"/>
      <c r="C13" s="255" t="s">
        <v>325</v>
      </c>
      <c r="D13" s="255"/>
      <c r="E13" s="255"/>
      <c r="F13" s="255"/>
      <c r="G13" s="255"/>
      <c r="H13" s="255"/>
    </row>
    <row r="14" spans="1:10" ht="7.5" customHeight="1" x14ac:dyDescent="0.4">
      <c r="A14" s="48"/>
      <c r="B14" s="48"/>
      <c r="C14" s="47"/>
      <c r="D14" s="47"/>
      <c r="E14" s="47"/>
      <c r="F14" s="47"/>
      <c r="G14" s="46"/>
    </row>
    <row r="15" spans="1:10" x14ac:dyDescent="0.4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ht="12.75" customHeight="1" x14ac:dyDescent="0.4">
      <c r="A16" s="256" t="s">
        <v>324</v>
      </c>
      <c r="B16" s="256"/>
      <c r="C16" s="256"/>
      <c r="D16" s="256"/>
      <c r="E16" s="256"/>
      <c r="F16" s="256"/>
      <c r="G16" s="256"/>
      <c r="H16" s="256"/>
    </row>
    <row r="17" spans="1:11" ht="23.25" customHeight="1" x14ac:dyDescent="0.4">
      <c r="A17" s="253" t="s">
        <v>323</v>
      </c>
      <c r="B17" s="253" t="s">
        <v>322</v>
      </c>
      <c r="C17" s="253" t="s">
        <v>321</v>
      </c>
      <c r="D17" s="253" t="s">
        <v>22</v>
      </c>
      <c r="E17" s="253" t="s">
        <v>320</v>
      </c>
      <c r="F17" s="257" t="s">
        <v>319</v>
      </c>
      <c r="G17" s="258"/>
      <c r="H17" s="257" t="s">
        <v>318</v>
      </c>
      <c r="I17" s="258"/>
      <c r="J17" s="253" t="s">
        <v>317</v>
      </c>
    </row>
    <row r="18" spans="1:11" x14ac:dyDescent="0.4">
      <c r="A18" s="254"/>
      <c r="B18" s="254"/>
      <c r="C18" s="254"/>
      <c r="D18" s="254"/>
      <c r="E18" s="254"/>
      <c r="F18" s="45" t="s">
        <v>316</v>
      </c>
      <c r="G18" s="45" t="s">
        <v>315</v>
      </c>
      <c r="H18" s="45" t="s">
        <v>316</v>
      </c>
      <c r="I18" s="45" t="s">
        <v>315</v>
      </c>
      <c r="J18" s="254"/>
    </row>
    <row r="19" spans="1:11" x14ac:dyDescent="0.4">
      <c r="A19" s="44">
        <v>1</v>
      </c>
      <c r="B19" s="43">
        <v>2</v>
      </c>
      <c r="C19" s="43">
        <v>3</v>
      </c>
      <c r="D19" s="43">
        <v>4</v>
      </c>
      <c r="E19" s="43">
        <v>5</v>
      </c>
      <c r="F19" s="43">
        <v>6</v>
      </c>
      <c r="G19" s="43">
        <v>7</v>
      </c>
      <c r="H19" s="43">
        <v>8</v>
      </c>
      <c r="I19" s="43">
        <v>9</v>
      </c>
      <c r="J19" s="43">
        <v>10</v>
      </c>
      <c r="K19" s="2"/>
    </row>
    <row r="20" spans="1:11" ht="13.95" customHeight="1" x14ac:dyDescent="0.4">
      <c r="A20" s="42"/>
      <c r="B20" s="41"/>
      <c r="C20" s="40" t="s">
        <v>314</v>
      </c>
      <c r="D20" s="247"/>
      <c r="E20" s="247"/>
      <c r="F20" s="247"/>
      <c r="G20" s="247"/>
      <c r="H20" s="247"/>
      <c r="I20" s="248"/>
      <c r="J20" s="39"/>
    </row>
    <row r="21" spans="1:11" ht="39.75" customHeight="1" x14ac:dyDescent="0.4">
      <c r="A21" s="22">
        <v>1</v>
      </c>
      <c r="B21" s="20" t="s">
        <v>313</v>
      </c>
      <c r="C21" s="21" t="s">
        <v>227</v>
      </c>
      <c r="D21" s="20" t="s">
        <v>63</v>
      </c>
      <c r="E21" s="33">
        <v>2.4</v>
      </c>
      <c r="F21" s="23">
        <v>194</v>
      </c>
      <c r="G21" s="30">
        <v>465.6</v>
      </c>
      <c r="H21" s="23">
        <v>1</v>
      </c>
      <c r="I21" s="30">
        <v>2.4</v>
      </c>
      <c r="J21" s="16"/>
    </row>
    <row r="22" spans="1:11" ht="39.75" customHeight="1" x14ac:dyDescent="0.4">
      <c r="A22" s="22">
        <v>2</v>
      </c>
      <c r="B22" s="20" t="s">
        <v>312</v>
      </c>
      <c r="C22" s="21" t="s">
        <v>150</v>
      </c>
      <c r="D22" s="20" t="s">
        <v>151</v>
      </c>
      <c r="E22" s="19">
        <v>470</v>
      </c>
      <c r="F22" s="25">
        <v>2257</v>
      </c>
      <c r="G22" s="38">
        <v>1060790</v>
      </c>
      <c r="H22" s="35">
        <v>2.2499999999999998E-3</v>
      </c>
      <c r="I22" s="27">
        <v>1.0580000000000001</v>
      </c>
      <c r="J22" s="16"/>
    </row>
    <row r="23" spans="1:11" ht="40.5" customHeight="1" x14ac:dyDescent="0.4">
      <c r="A23" s="22">
        <v>3</v>
      </c>
      <c r="B23" s="20" t="s">
        <v>311</v>
      </c>
      <c r="C23" s="21" t="s">
        <v>196</v>
      </c>
      <c r="D23" s="20" t="s">
        <v>197</v>
      </c>
      <c r="E23" s="19">
        <v>198</v>
      </c>
      <c r="F23" s="23">
        <v>743</v>
      </c>
      <c r="G23" s="25">
        <v>147114</v>
      </c>
      <c r="H23" s="24">
        <v>7.7499999999999997E-4</v>
      </c>
      <c r="I23" s="27">
        <v>0.153</v>
      </c>
      <c r="J23" s="16"/>
    </row>
    <row r="24" spans="1:11" ht="40.5" customHeight="1" x14ac:dyDescent="0.4">
      <c r="A24" s="22">
        <v>4</v>
      </c>
      <c r="B24" s="20" t="s">
        <v>310</v>
      </c>
      <c r="C24" s="21" t="s">
        <v>175</v>
      </c>
      <c r="D24" s="20" t="s">
        <v>37</v>
      </c>
      <c r="E24" s="19">
        <v>94</v>
      </c>
      <c r="F24" s="25">
        <v>7600</v>
      </c>
      <c r="G24" s="25">
        <v>714400</v>
      </c>
      <c r="H24" s="35">
        <v>3.6999999999999999E-4</v>
      </c>
      <c r="I24" s="27">
        <v>3.5000000000000003E-2</v>
      </c>
      <c r="J24" s="16"/>
    </row>
    <row r="25" spans="1:11" ht="39.75" customHeight="1" x14ac:dyDescent="0.4">
      <c r="A25" s="22">
        <v>5</v>
      </c>
      <c r="B25" s="20" t="s">
        <v>309</v>
      </c>
      <c r="C25" s="21" t="s">
        <v>177</v>
      </c>
      <c r="D25" s="20" t="s">
        <v>178</v>
      </c>
      <c r="E25" s="19">
        <v>5</v>
      </c>
      <c r="F25" s="25">
        <v>5399</v>
      </c>
      <c r="G25" s="25">
        <v>26995</v>
      </c>
      <c r="H25" s="37">
        <v>6.7000000000000002E-3</v>
      </c>
      <c r="I25" s="27">
        <v>3.4000000000000002E-2</v>
      </c>
      <c r="J25" s="16"/>
    </row>
    <row r="26" spans="1:11" ht="39.75" customHeight="1" x14ac:dyDescent="0.4">
      <c r="A26" s="22">
        <v>6</v>
      </c>
      <c r="B26" s="20" t="s">
        <v>308</v>
      </c>
      <c r="C26" s="21" t="s">
        <v>66</v>
      </c>
      <c r="D26" s="20" t="s">
        <v>63</v>
      </c>
      <c r="E26" s="31">
        <v>2.1892999999999998</v>
      </c>
      <c r="F26" s="23">
        <v>604</v>
      </c>
      <c r="G26" s="18">
        <v>1322.34</v>
      </c>
      <c r="H26" s="37">
        <v>1.24E-2</v>
      </c>
      <c r="I26" s="27">
        <v>2.7E-2</v>
      </c>
      <c r="J26" s="16"/>
    </row>
    <row r="27" spans="1:11" ht="40.5" customHeight="1" x14ac:dyDescent="0.4">
      <c r="A27" s="22">
        <v>7</v>
      </c>
      <c r="B27" s="20" t="s">
        <v>307</v>
      </c>
      <c r="C27" s="21" t="s">
        <v>138</v>
      </c>
      <c r="D27" s="20" t="s">
        <v>37</v>
      </c>
      <c r="E27" s="19">
        <v>10</v>
      </c>
      <c r="F27" s="25">
        <v>15028</v>
      </c>
      <c r="G27" s="25">
        <v>150280</v>
      </c>
      <c r="H27" s="37">
        <v>2.0999999999999999E-3</v>
      </c>
      <c r="I27" s="27">
        <v>2.1000000000000001E-2</v>
      </c>
      <c r="J27" s="16"/>
    </row>
    <row r="28" spans="1:11" ht="52.5" customHeight="1" x14ac:dyDescent="0.4">
      <c r="A28" s="22">
        <v>8</v>
      </c>
      <c r="B28" s="20" t="s">
        <v>306</v>
      </c>
      <c r="C28" s="21" t="s">
        <v>99</v>
      </c>
      <c r="D28" s="20" t="s">
        <v>100</v>
      </c>
      <c r="E28" s="19">
        <v>1</v>
      </c>
      <c r="F28" s="25">
        <v>168149</v>
      </c>
      <c r="G28" s="25">
        <v>168149</v>
      </c>
      <c r="H28" s="27">
        <v>1.4E-2</v>
      </c>
      <c r="I28" s="27">
        <v>1.4E-2</v>
      </c>
      <c r="J28" s="16"/>
    </row>
    <row r="29" spans="1:11" ht="39.75" customHeight="1" x14ac:dyDescent="0.4">
      <c r="A29" s="22">
        <v>9</v>
      </c>
      <c r="B29" s="20" t="s">
        <v>305</v>
      </c>
      <c r="C29" s="21" t="s">
        <v>152</v>
      </c>
      <c r="D29" s="20" t="s">
        <v>112</v>
      </c>
      <c r="E29" s="19">
        <v>94</v>
      </c>
      <c r="F29" s="25">
        <v>1056</v>
      </c>
      <c r="G29" s="25">
        <v>99264</v>
      </c>
      <c r="H29" s="37">
        <v>1E-4</v>
      </c>
      <c r="I29" s="27">
        <v>8.9999999999999993E-3</v>
      </c>
      <c r="J29" s="16"/>
    </row>
    <row r="30" spans="1:11" ht="40.5" customHeight="1" x14ac:dyDescent="0.4">
      <c r="A30" s="22">
        <v>10</v>
      </c>
      <c r="B30" s="20" t="s">
        <v>304</v>
      </c>
      <c r="C30" s="21" t="s">
        <v>211</v>
      </c>
      <c r="D30" s="20" t="s">
        <v>197</v>
      </c>
      <c r="E30" s="33">
        <v>19.8</v>
      </c>
      <c r="F30" s="23">
        <v>326</v>
      </c>
      <c r="G30" s="36">
        <v>6454.8</v>
      </c>
      <c r="H30" s="24">
        <v>3.0699999999999998E-4</v>
      </c>
      <c r="I30" s="27">
        <v>6.0000000000000001E-3</v>
      </c>
      <c r="J30" s="16"/>
    </row>
    <row r="31" spans="1:11" ht="40.5" customHeight="1" x14ac:dyDescent="0.4">
      <c r="A31" s="22">
        <v>11</v>
      </c>
      <c r="B31" s="20" t="s">
        <v>303</v>
      </c>
      <c r="C31" s="21" t="s">
        <v>213</v>
      </c>
      <c r="D31" s="20" t="s">
        <v>37</v>
      </c>
      <c r="E31" s="19">
        <v>50</v>
      </c>
      <c r="F31" s="23">
        <v>69</v>
      </c>
      <c r="G31" s="25">
        <v>3450</v>
      </c>
      <c r="H31" s="24">
        <v>7.6000000000000004E-5</v>
      </c>
      <c r="I31" s="27">
        <v>4.0000000000000001E-3</v>
      </c>
      <c r="J31" s="16"/>
    </row>
    <row r="32" spans="1:11" ht="39.75" customHeight="1" x14ac:dyDescent="0.4">
      <c r="A32" s="22">
        <v>12</v>
      </c>
      <c r="B32" s="20" t="s">
        <v>302</v>
      </c>
      <c r="C32" s="21" t="s">
        <v>134</v>
      </c>
      <c r="D32" s="20" t="s">
        <v>92</v>
      </c>
      <c r="E32" s="29">
        <v>2.3540000000000001</v>
      </c>
      <c r="F32" s="25">
        <v>1103</v>
      </c>
      <c r="G32" s="18">
        <v>2596.46</v>
      </c>
      <c r="H32" s="27">
        <v>1E-3</v>
      </c>
      <c r="I32" s="27">
        <v>2E-3</v>
      </c>
      <c r="J32" s="16"/>
    </row>
    <row r="33" spans="1:10" ht="40.5" customHeight="1" x14ac:dyDescent="0.4">
      <c r="A33" s="22">
        <v>13</v>
      </c>
      <c r="B33" s="20" t="s">
        <v>301</v>
      </c>
      <c r="C33" s="21" t="s">
        <v>176</v>
      </c>
      <c r="D33" s="20" t="s">
        <v>37</v>
      </c>
      <c r="E33" s="19">
        <v>94</v>
      </c>
      <c r="F33" s="23">
        <v>34</v>
      </c>
      <c r="G33" s="25">
        <v>3196</v>
      </c>
      <c r="H33" s="24">
        <v>2.4000000000000001E-5</v>
      </c>
      <c r="I33" s="27">
        <v>2E-3</v>
      </c>
      <c r="J33" s="16"/>
    </row>
    <row r="34" spans="1:10" ht="40.5" customHeight="1" x14ac:dyDescent="0.4">
      <c r="A34" s="22">
        <v>14</v>
      </c>
      <c r="B34" s="20" t="s">
        <v>300</v>
      </c>
      <c r="C34" s="21" t="s">
        <v>251</v>
      </c>
      <c r="D34" s="20" t="s">
        <v>37</v>
      </c>
      <c r="E34" s="19">
        <v>1</v>
      </c>
      <c r="F34" s="25">
        <v>2116</v>
      </c>
      <c r="G34" s="25">
        <v>2116</v>
      </c>
      <c r="H34" s="35">
        <v>2.0600000000000002E-3</v>
      </c>
      <c r="I34" s="27">
        <v>2E-3</v>
      </c>
      <c r="J34" s="16"/>
    </row>
    <row r="35" spans="1:10" ht="40.5" customHeight="1" x14ac:dyDescent="0.4">
      <c r="A35" s="22">
        <v>15</v>
      </c>
      <c r="B35" s="20" t="s">
        <v>299</v>
      </c>
      <c r="C35" s="21" t="s">
        <v>212</v>
      </c>
      <c r="D35" s="20" t="s">
        <v>37</v>
      </c>
      <c r="E35" s="19">
        <v>50</v>
      </c>
      <c r="F35" s="23">
        <v>39</v>
      </c>
      <c r="G35" s="25">
        <v>1950</v>
      </c>
      <c r="H35" s="35">
        <v>4.0000000000000003E-5</v>
      </c>
      <c r="I35" s="27">
        <v>2E-3</v>
      </c>
      <c r="J35" s="16"/>
    </row>
    <row r="36" spans="1:10" ht="40.5" customHeight="1" x14ac:dyDescent="0.4">
      <c r="A36" s="22">
        <v>16</v>
      </c>
      <c r="B36" s="20" t="s">
        <v>298</v>
      </c>
      <c r="C36" s="21" t="s">
        <v>248</v>
      </c>
      <c r="D36" s="20" t="s">
        <v>197</v>
      </c>
      <c r="E36" s="33">
        <v>0.4</v>
      </c>
      <c r="F36" s="25">
        <v>3645</v>
      </c>
      <c r="G36" s="25">
        <v>1458</v>
      </c>
      <c r="H36" s="35">
        <v>4.62E-3</v>
      </c>
      <c r="I36" s="27">
        <v>2E-3</v>
      </c>
      <c r="J36" s="16"/>
    </row>
    <row r="37" spans="1:10" ht="39.75" customHeight="1" x14ac:dyDescent="0.4">
      <c r="A37" s="22">
        <v>17</v>
      </c>
      <c r="B37" s="20" t="s">
        <v>297</v>
      </c>
      <c r="C37" s="21" t="s">
        <v>88</v>
      </c>
      <c r="D37" s="20" t="s">
        <v>37</v>
      </c>
      <c r="E37" s="19">
        <v>1</v>
      </c>
      <c r="F37" s="23">
        <v>549</v>
      </c>
      <c r="G37" s="23">
        <v>549</v>
      </c>
      <c r="H37" s="37">
        <v>1.2999999999999999E-3</v>
      </c>
      <c r="I37" s="27">
        <v>1E-3</v>
      </c>
      <c r="J37" s="16"/>
    </row>
    <row r="38" spans="1:10" ht="39.75" customHeight="1" x14ac:dyDescent="0.4">
      <c r="A38" s="22">
        <v>18</v>
      </c>
      <c r="B38" s="20" t="s">
        <v>296</v>
      </c>
      <c r="C38" s="21" t="s">
        <v>109</v>
      </c>
      <c r="D38" s="20" t="s">
        <v>92</v>
      </c>
      <c r="E38" s="29">
        <v>1.0780000000000001</v>
      </c>
      <c r="F38" s="23">
        <v>446</v>
      </c>
      <c r="G38" s="28">
        <v>480.79</v>
      </c>
      <c r="H38" s="27">
        <v>1E-3</v>
      </c>
      <c r="I38" s="27">
        <v>1E-3</v>
      </c>
      <c r="J38" s="16"/>
    </row>
    <row r="39" spans="1:10" ht="40.5" customHeight="1" x14ac:dyDescent="0.4">
      <c r="A39" s="22">
        <v>19</v>
      </c>
      <c r="B39" s="20" t="s">
        <v>295</v>
      </c>
      <c r="C39" s="21" t="s">
        <v>192</v>
      </c>
      <c r="D39" s="20" t="s">
        <v>37</v>
      </c>
      <c r="E39" s="33">
        <v>102.6</v>
      </c>
      <c r="F39" s="23">
        <v>18</v>
      </c>
      <c r="G39" s="36">
        <v>1846.8</v>
      </c>
      <c r="H39" s="35">
        <v>1.0000000000000001E-5</v>
      </c>
      <c r="I39" s="27">
        <v>1E-3</v>
      </c>
      <c r="J39" s="16"/>
    </row>
    <row r="40" spans="1:10" ht="40.5" customHeight="1" x14ac:dyDescent="0.4">
      <c r="A40" s="22">
        <v>20</v>
      </c>
      <c r="B40" s="20" t="s">
        <v>294</v>
      </c>
      <c r="C40" s="21" t="s">
        <v>114</v>
      </c>
      <c r="D40" s="20" t="s">
        <v>37</v>
      </c>
      <c r="E40" s="19">
        <v>6</v>
      </c>
      <c r="F40" s="23">
        <v>740</v>
      </c>
      <c r="G40" s="25">
        <v>4440</v>
      </c>
      <c r="H40" s="24">
        <v>1.1900000000000001E-4</v>
      </c>
      <c r="I40" s="27">
        <v>1E-3</v>
      </c>
      <c r="J40" s="16"/>
    </row>
    <row r="41" spans="1:10" ht="40.5" customHeight="1" x14ac:dyDescent="0.4">
      <c r="A41" s="22">
        <v>21</v>
      </c>
      <c r="B41" s="20" t="s">
        <v>294</v>
      </c>
      <c r="C41" s="21" t="s">
        <v>113</v>
      </c>
      <c r="D41" s="20" t="s">
        <v>37</v>
      </c>
      <c r="E41" s="19">
        <v>6</v>
      </c>
      <c r="F41" s="23">
        <v>740</v>
      </c>
      <c r="G41" s="25">
        <v>4440</v>
      </c>
      <c r="H41" s="24">
        <v>1.1900000000000001E-4</v>
      </c>
      <c r="I41" s="27">
        <v>1E-3</v>
      </c>
      <c r="J41" s="16"/>
    </row>
    <row r="42" spans="1:10" ht="39.75" customHeight="1" x14ac:dyDescent="0.4">
      <c r="A42" s="22">
        <v>22</v>
      </c>
      <c r="B42" s="20" t="s">
        <v>293</v>
      </c>
      <c r="C42" s="21" t="s">
        <v>195</v>
      </c>
      <c r="D42" s="20" t="s">
        <v>92</v>
      </c>
      <c r="E42" s="32">
        <v>0.68</v>
      </c>
      <c r="F42" s="25">
        <v>1186</v>
      </c>
      <c r="G42" s="28">
        <v>806.48</v>
      </c>
      <c r="H42" s="27">
        <v>1E-3</v>
      </c>
      <c r="I42" s="27">
        <v>1E-3</v>
      </c>
      <c r="J42" s="16"/>
    </row>
    <row r="43" spans="1:10" ht="39.75" customHeight="1" x14ac:dyDescent="0.4">
      <c r="A43" s="22">
        <v>23</v>
      </c>
      <c r="B43" s="20" t="s">
        <v>292</v>
      </c>
      <c r="C43" s="21" t="s">
        <v>260</v>
      </c>
      <c r="D43" s="20" t="s">
        <v>131</v>
      </c>
      <c r="E43" s="31">
        <v>5.9999999999999995E-4</v>
      </c>
      <c r="F43" s="25">
        <v>831695</v>
      </c>
      <c r="G43" s="28">
        <v>499.02</v>
      </c>
      <c r="H43" s="23">
        <v>1</v>
      </c>
      <c r="I43" s="27">
        <v>1E-3</v>
      </c>
      <c r="J43" s="16"/>
    </row>
    <row r="44" spans="1:10" ht="39.75" customHeight="1" x14ac:dyDescent="0.4">
      <c r="A44" s="22">
        <v>24</v>
      </c>
      <c r="B44" s="20" t="s">
        <v>291</v>
      </c>
      <c r="C44" s="21" t="s">
        <v>98</v>
      </c>
      <c r="D44" s="20" t="s">
        <v>92</v>
      </c>
      <c r="E44" s="29">
        <v>0.57399999999999995</v>
      </c>
      <c r="F44" s="23">
        <v>426</v>
      </c>
      <c r="G44" s="28">
        <v>244.52</v>
      </c>
      <c r="H44" s="27">
        <v>1E-3</v>
      </c>
      <c r="I44" s="27">
        <v>1E-3</v>
      </c>
      <c r="J44" s="16"/>
    </row>
    <row r="45" spans="1:10" ht="39.75" customHeight="1" x14ac:dyDescent="0.4">
      <c r="A45" s="22">
        <v>25</v>
      </c>
      <c r="B45" s="20" t="s">
        <v>290</v>
      </c>
      <c r="C45" s="21" t="s">
        <v>161</v>
      </c>
      <c r="D45" s="20" t="s">
        <v>92</v>
      </c>
      <c r="E45" s="29">
        <v>0.51800000000000002</v>
      </c>
      <c r="F45" s="23">
        <v>781</v>
      </c>
      <c r="G45" s="28">
        <v>404.56</v>
      </c>
      <c r="H45" s="27">
        <v>1E-3</v>
      </c>
      <c r="I45" s="27">
        <v>1E-3</v>
      </c>
      <c r="J45" s="16"/>
    </row>
    <row r="46" spans="1:10" ht="39.75" customHeight="1" x14ac:dyDescent="0.4">
      <c r="A46" s="22">
        <v>26</v>
      </c>
      <c r="B46" s="20" t="s">
        <v>289</v>
      </c>
      <c r="C46" s="21" t="s">
        <v>164</v>
      </c>
      <c r="D46" s="20" t="s">
        <v>112</v>
      </c>
      <c r="E46" s="19">
        <v>47</v>
      </c>
      <c r="F46" s="23">
        <v>120</v>
      </c>
      <c r="G46" s="25">
        <v>5640</v>
      </c>
      <c r="H46" s="35">
        <v>1.0000000000000001E-5</v>
      </c>
      <c r="I46" s="23">
        <v>0</v>
      </c>
      <c r="J46" s="16"/>
    </row>
    <row r="47" spans="1:10" ht="39.75" customHeight="1" x14ac:dyDescent="0.4">
      <c r="A47" s="22">
        <v>27</v>
      </c>
      <c r="B47" s="20" t="s">
        <v>288</v>
      </c>
      <c r="C47" s="21" t="s">
        <v>130</v>
      </c>
      <c r="D47" s="20" t="s">
        <v>131</v>
      </c>
      <c r="E47" s="34">
        <v>4.46E-4</v>
      </c>
      <c r="F47" s="25">
        <v>762834</v>
      </c>
      <c r="G47" s="28">
        <v>340.22</v>
      </c>
      <c r="H47" s="23">
        <v>1</v>
      </c>
      <c r="I47" s="23">
        <v>0</v>
      </c>
      <c r="J47" s="16"/>
    </row>
    <row r="48" spans="1:10" ht="39.75" customHeight="1" x14ac:dyDescent="0.4">
      <c r="A48" s="22">
        <v>28</v>
      </c>
      <c r="B48" s="20" t="s">
        <v>287</v>
      </c>
      <c r="C48" s="21" t="s">
        <v>62</v>
      </c>
      <c r="D48" s="20" t="s">
        <v>63</v>
      </c>
      <c r="E48" s="29">
        <v>0.30599999999999999</v>
      </c>
      <c r="F48" s="25">
        <v>5901</v>
      </c>
      <c r="G48" s="18">
        <v>1805.71</v>
      </c>
      <c r="H48" s="24">
        <v>1.173E-3</v>
      </c>
      <c r="I48" s="23">
        <v>0</v>
      </c>
      <c r="J48" s="16"/>
    </row>
    <row r="49" spans="1:10" ht="39.75" customHeight="1" x14ac:dyDescent="0.4">
      <c r="A49" s="22">
        <v>29</v>
      </c>
      <c r="B49" s="20" t="s">
        <v>286</v>
      </c>
      <c r="C49" s="21" t="s">
        <v>254</v>
      </c>
      <c r="D49" s="20" t="s">
        <v>92</v>
      </c>
      <c r="E49" s="33">
        <v>0.2</v>
      </c>
      <c r="F49" s="25">
        <v>1154</v>
      </c>
      <c r="G49" s="30">
        <v>230.8</v>
      </c>
      <c r="H49" s="27">
        <v>1E-3</v>
      </c>
      <c r="I49" s="23">
        <v>0</v>
      </c>
      <c r="J49" s="16"/>
    </row>
    <row r="50" spans="1:10" ht="40.5" customHeight="1" x14ac:dyDescent="0.4">
      <c r="A50" s="22">
        <v>30</v>
      </c>
      <c r="B50" s="20" t="s">
        <v>285</v>
      </c>
      <c r="C50" s="21" t="s">
        <v>209</v>
      </c>
      <c r="D50" s="20" t="s">
        <v>37</v>
      </c>
      <c r="E50" s="32">
        <v>15.28</v>
      </c>
      <c r="F50" s="23">
        <v>6</v>
      </c>
      <c r="G50" s="28">
        <v>91.68</v>
      </c>
      <c r="H50" s="24">
        <v>5.0000000000000004E-6</v>
      </c>
      <c r="I50" s="23">
        <v>0</v>
      </c>
      <c r="J50" s="16"/>
    </row>
    <row r="51" spans="1:10" ht="39.75" customHeight="1" x14ac:dyDescent="0.4">
      <c r="A51" s="22">
        <v>31</v>
      </c>
      <c r="B51" s="20" t="s">
        <v>284</v>
      </c>
      <c r="C51" s="21" t="s">
        <v>95</v>
      </c>
      <c r="D51" s="20" t="s">
        <v>37</v>
      </c>
      <c r="E51" s="29">
        <v>3.2000000000000001E-2</v>
      </c>
      <c r="F51" s="25">
        <v>2082</v>
      </c>
      <c r="G51" s="28">
        <v>66.62</v>
      </c>
      <c r="H51" s="27">
        <v>1E-3</v>
      </c>
      <c r="I51" s="23">
        <v>0</v>
      </c>
      <c r="J51" s="16"/>
    </row>
    <row r="52" spans="1:10" ht="39.75" customHeight="1" x14ac:dyDescent="0.4">
      <c r="A52" s="22">
        <v>32</v>
      </c>
      <c r="B52" s="20" t="s">
        <v>283</v>
      </c>
      <c r="C52" s="21" t="s">
        <v>91</v>
      </c>
      <c r="D52" s="20" t="s">
        <v>92</v>
      </c>
      <c r="E52" s="31">
        <v>1.1599999999999999E-2</v>
      </c>
      <c r="F52" s="25">
        <v>1086</v>
      </c>
      <c r="G52" s="30">
        <v>12.6</v>
      </c>
      <c r="H52" s="27">
        <v>1E-3</v>
      </c>
      <c r="I52" s="23">
        <v>0</v>
      </c>
      <c r="J52" s="16"/>
    </row>
    <row r="53" spans="1:10" ht="40.5" customHeight="1" x14ac:dyDescent="0.4">
      <c r="A53" s="22">
        <v>33</v>
      </c>
      <c r="B53" s="20" t="s">
        <v>282</v>
      </c>
      <c r="C53" s="21" t="s">
        <v>257</v>
      </c>
      <c r="D53" s="20" t="s">
        <v>92</v>
      </c>
      <c r="E53" s="29">
        <v>7.0000000000000001E-3</v>
      </c>
      <c r="F53" s="25">
        <v>1462</v>
      </c>
      <c r="G53" s="28">
        <v>10.23</v>
      </c>
      <c r="H53" s="27">
        <v>1E-3</v>
      </c>
      <c r="I53" s="23">
        <v>0</v>
      </c>
      <c r="J53" s="16"/>
    </row>
    <row r="54" spans="1:10" ht="39.75" customHeight="1" x14ac:dyDescent="0.4">
      <c r="A54" s="22">
        <v>34</v>
      </c>
      <c r="B54" s="20" t="s">
        <v>281</v>
      </c>
      <c r="C54" s="21" t="s">
        <v>137</v>
      </c>
      <c r="D54" s="20" t="s">
        <v>92</v>
      </c>
      <c r="E54" s="26">
        <v>6.2659999999999993E-2</v>
      </c>
      <c r="F54" s="25">
        <v>31625</v>
      </c>
      <c r="G54" s="18">
        <v>1981.62</v>
      </c>
      <c r="H54" s="24">
        <v>1.4E-5</v>
      </c>
      <c r="I54" s="23">
        <v>0</v>
      </c>
      <c r="J54" s="16"/>
    </row>
    <row r="55" spans="1:10" ht="12.6" customHeight="1" x14ac:dyDescent="0.4">
      <c r="A55" s="22">
        <v>35</v>
      </c>
      <c r="B55" s="20" t="s">
        <v>273</v>
      </c>
      <c r="C55" s="21" t="s">
        <v>111</v>
      </c>
      <c r="D55" s="20" t="s">
        <v>112</v>
      </c>
      <c r="E55" s="19">
        <v>3</v>
      </c>
      <c r="F55" s="18">
        <v>70689.66</v>
      </c>
      <c r="G55" s="18">
        <v>212068.98</v>
      </c>
      <c r="H55" s="17"/>
      <c r="I55" s="17"/>
      <c r="J55" s="16"/>
    </row>
    <row r="56" spans="1:10" x14ac:dyDescent="0.4">
      <c r="A56" s="9"/>
      <c r="B56" s="7"/>
      <c r="C56" s="8" t="s">
        <v>280</v>
      </c>
      <c r="D56" s="7" t="s">
        <v>27</v>
      </c>
      <c r="E56" s="4"/>
      <c r="F56" s="4"/>
      <c r="G56" s="6">
        <v>2625961</v>
      </c>
      <c r="H56" s="4"/>
      <c r="I56" s="5">
        <v>3.78</v>
      </c>
      <c r="J56" s="4"/>
    </row>
    <row r="57" spans="1:10" ht="12.6" customHeight="1" x14ac:dyDescent="0.4">
      <c r="A57" s="15"/>
      <c r="B57" s="14"/>
      <c r="C57" s="13"/>
      <c r="D57" s="12"/>
      <c r="E57" s="11"/>
      <c r="F57" s="10"/>
      <c r="G57" s="10"/>
      <c r="H57" s="10"/>
      <c r="I57" s="10"/>
      <c r="J57" s="10"/>
    </row>
    <row r="58" spans="1:10" x14ac:dyDescent="0.4">
      <c r="A58" s="9"/>
      <c r="B58" s="7"/>
      <c r="C58" s="8" t="s">
        <v>279</v>
      </c>
      <c r="D58" s="7" t="s">
        <v>27</v>
      </c>
      <c r="E58" s="4"/>
      <c r="F58" s="4"/>
      <c r="G58" s="6">
        <v>2625961</v>
      </c>
      <c r="H58" s="4"/>
      <c r="I58" s="5">
        <v>3.78</v>
      </c>
      <c r="J58" s="4"/>
    </row>
    <row r="59" spans="1:10" ht="12.6" customHeight="1" x14ac:dyDescent="0.4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x14ac:dyDescent="0.4">
      <c r="A60" s="2"/>
      <c r="I60" s="55">
        <f>I58-I21</f>
        <v>1.38</v>
      </c>
    </row>
  </sheetData>
  <mergeCells count="17">
    <mergeCell ref="J17:J18"/>
    <mergeCell ref="C13:H13"/>
    <mergeCell ref="A16:H16"/>
    <mergeCell ref="A17:A18"/>
    <mergeCell ref="B17:B18"/>
    <mergeCell ref="C17:C18"/>
    <mergeCell ref="D17:D18"/>
    <mergeCell ref="E17:E18"/>
    <mergeCell ref="F17:G17"/>
    <mergeCell ref="H17:I17"/>
    <mergeCell ref="D20:I20"/>
    <mergeCell ref="C11:H11"/>
    <mergeCell ref="C2:H2"/>
    <mergeCell ref="C4:H4"/>
    <mergeCell ref="G6:H6"/>
    <mergeCell ref="C8:H8"/>
    <mergeCell ref="C10:H10"/>
  </mergeCells>
  <pageMargins left="0.59055118110000004" right="0.59055118110000004" top="0.78740157479999995" bottom="0.78740157479999995" header="0.31496062990000001" footer="0.31496062990000001"/>
  <pageSetup paperSize="9" scale="82" fitToHeight="10000" orientation="landscape" useFirstPageNumber="1" horizontalDpi="300" verticalDpi="300" r:id="rId1"/>
  <headerFooter>
    <oddHeader>&amp;C&amp;"Times New Roman,обычный"Программный комплекс АВС (редакция 2026.7) 620</oddHead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СССР</vt:lpstr>
      <vt:lpstr>02-01-01-02</vt:lpstr>
      <vt:lpstr>ведомость</vt:lpstr>
      <vt:lpstr>масса</vt:lpstr>
      <vt:lpstr>'02-01-01-02'!Заголовки_для_печати</vt:lpstr>
      <vt:lpstr>ведомость!Заголовки_для_печати</vt:lpstr>
      <vt:lpstr>масса!Заголовки_для_печати</vt:lpstr>
      <vt:lpstr>СССР!Заголовки_для_печати</vt:lpstr>
      <vt:lpstr>'02-01-01-02'!Область_печати</vt:lpstr>
      <vt:lpstr>ведомость!Область_печати</vt:lpstr>
      <vt:lpstr>масса!Область_печати</vt:lpstr>
      <vt:lpstr>СССР!Область_печати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User</cp:lastModifiedBy>
  <cp:revision>1</cp:revision>
  <dcterms:created xsi:type="dcterms:W3CDTF">2026-08-26T09:52:07Z</dcterms:created>
  <dcterms:modified xsi:type="dcterms:W3CDTF">2026-10-13T21:25:42Z</dcterms:modified>
</cp:coreProperties>
</file>